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2"/>
  </bookViews>
  <sheets>
    <sheet name="70R" sheetId="1" r:id="rId1"/>
    <sheet name="70R (2)" sheetId="2" state="hidden" r:id="rId2"/>
    <sheet name="CLASS A" sheetId="3" r:id="rId3"/>
    <sheet name="CLASSA (3)" sheetId="4" state="hidden" r:id="rId4"/>
  </sheets>
  <definedNames/>
  <calcPr fullCalcOnLoad="1"/>
</workbook>
</file>

<file path=xl/sharedStrings.xml><?xml version="1.0" encoding="utf-8"?>
<sst xmlns="http://schemas.openxmlformats.org/spreadsheetml/2006/main" count="112" uniqueCount="36">
  <si>
    <t>SPAN  C/C</t>
  </si>
  <si>
    <t xml:space="preserve"> =</t>
  </si>
  <si>
    <t>M</t>
  </si>
  <si>
    <t>OUT PUT</t>
  </si>
  <si>
    <t>ECCEN</t>
  </si>
  <si>
    <t>RB =</t>
  </si>
  <si>
    <t>DIST FROM A         =</t>
  </si>
  <si>
    <t>RA=</t>
  </si>
  <si>
    <t>A</t>
  </si>
  <si>
    <t>B</t>
  </si>
  <si>
    <t>LOADS</t>
  </si>
  <si>
    <t xml:space="preserve">DIST </t>
  </si>
  <si>
    <t>CUM DIST</t>
  </si>
  <si>
    <t>FROM POINT A</t>
  </si>
  <si>
    <t>LOAD ON SLAB</t>
  </si>
  <si>
    <t>DIST OF LOAD ON SLAB</t>
  </si>
  <si>
    <t>MOMENT @ A</t>
  </si>
  <si>
    <t>MOMENT @ EACH LOAD</t>
  </si>
  <si>
    <t>MAX MOMENT =</t>
  </si>
  <si>
    <t>DIST FROM A</t>
  </si>
  <si>
    <t xml:space="preserve">RB </t>
  </si>
  <si>
    <t>RA</t>
  </si>
  <si>
    <t>MAX MOMENT</t>
  </si>
  <si>
    <t>MAX REACTION=</t>
  </si>
  <si>
    <t>T</t>
  </si>
  <si>
    <t>MAX  MOMENT =</t>
  </si>
  <si>
    <t>T-M</t>
  </si>
  <si>
    <t>D FOR Re</t>
  </si>
  <si>
    <t>DIST. OF 1ST LOAD FROM 1ST SUPPORT</t>
  </si>
  <si>
    <t>D FOR MO</t>
  </si>
  <si>
    <t>INPUT</t>
  </si>
  <si>
    <t>max Re</t>
  </si>
  <si>
    <t>MAX REACTION   =</t>
  </si>
  <si>
    <t>MAX MOMENT     =</t>
  </si>
  <si>
    <t xml:space="preserve">DISTANCE OF 1ST LOAD FROM 1ST SUPPORT </t>
  </si>
  <si>
    <t>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</si>
</sst>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/>
    </xf>
    <xf numFmtId="0" fontId="0" fillId="3" borderId="5" xfId="0" applyFill="1" applyBorder="1" applyAlignment="1" applyProtection="1">
      <alignment/>
      <protection locked="0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/>
    </xf>
    <xf numFmtId="0" fontId="3" fillId="2" borderId="0" xfId="0" applyFont="1" applyFill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4" borderId="5" xfId="0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/>
    </xf>
    <xf numFmtId="0" fontId="4" fillId="2" borderId="8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3" borderId="0" xfId="0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4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2" fillId="5" borderId="14" xfId="0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0" fillId="5" borderId="17" xfId="0" applyFill="1" applyBorder="1" applyAlignment="1">
      <alignment/>
    </xf>
    <xf numFmtId="0" fontId="2" fillId="5" borderId="6" xfId="0" applyFont="1" applyFill="1" applyBorder="1" applyAlignment="1">
      <alignment/>
    </xf>
    <xf numFmtId="0" fontId="2" fillId="5" borderId="11" xfId="0" applyFont="1" applyFill="1" applyBorder="1" applyAlignment="1">
      <alignment horizontal="right"/>
    </xf>
    <xf numFmtId="0" fontId="2" fillId="5" borderId="11" xfId="0" applyFont="1" applyFill="1" applyBorder="1" applyAlignment="1">
      <alignment/>
    </xf>
    <xf numFmtId="0" fontId="0" fillId="5" borderId="18" xfId="0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2" fillId="5" borderId="22" xfId="0" applyFont="1" applyFill="1" applyBorder="1" applyAlignment="1">
      <alignment/>
    </xf>
    <xf numFmtId="0" fontId="2" fillId="5" borderId="21" xfId="0" applyFont="1" applyFill="1" applyBorder="1" applyAlignment="1">
      <alignment horizontal="right"/>
    </xf>
    <xf numFmtId="0" fontId="2" fillId="5" borderId="21" xfId="0" applyFont="1" applyFill="1" applyBorder="1" applyAlignment="1">
      <alignment/>
    </xf>
    <xf numFmtId="0" fontId="0" fillId="5" borderId="23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 horizontal="right"/>
    </xf>
    <xf numFmtId="0" fontId="0" fillId="5" borderId="0" xfId="0" applyFill="1" applyAlignment="1">
      <alignment/>
    </xf>
    <xf numFmtId="0" fontId="0" fillId="5" borderId="0" xfId="0" applyFill="1" applyBorder="1" applyAlignment="1">
      <alignment horizontal="right"/>
    </xf>
    <xf numFmtId="0" fontId="0" fillId="5" borderId="21" xfId="0" applyFill="1" applyBorder="1" applyAlignment="1">
      <alignment horizontal="right"/>
    </xf>
    <xf numFmtId="0" fontId="4" fillId="5" borderId="16" xfId="0" applyFont="1" applyFill="1" applyBorder="1" applyAlignment="1">
      <alignment/>
    </xf>
    <xf numFmtId="0" fontId="0" fillId="2" borderId="5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23</xdr:row>
      <xdr:rowOff>66675</xdr:rowOff>
    </xdr:from>
    <xdr:to>
      <xdr:col>10</xdr:col>
      <xdr:colOff>123825</xdr:colOff>
      <xdr:row>23</xdr:row>
      <xdr:rowOff>66675</xdr:rowOff>
    </xdr:to>
    <xdr:sp>
      <xdr:nvSpPr>
        <xdr:cNvPr id="1" name="Line 21"/>
        <xdr:cNvSpPr>
          <a:spLocks/>
        </xdr:cNvSpPr>
      </xdr:nvSpPr>
      <xdr:spPr>
        <a:xfrm>
          <a:off x="552450" y="3800475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23</xdr:row>
      <xdr:rowOff>95250</xdr:rowOff>
    </xdr:from>
    <xdr:to>
      <xdr:col>2</xdr:col>
      <xdr:colOff>57150</xdr:colOff>
      <xdr:row>24</xdr:row>
      <xdr:rowOff>114300</xdr:rowOff>
    </xdr:to>
    <xdr:sp>
      <xdr:nvSpPr>
        <xdr:cNvPr id="2" name="Line 22"/>
        <xdr:cNvSpPr>
          <a:spLocks/>
        </xdr:cNvSpPr>
      </xdr:nvSpPr>
      <xdr:spPr>
        <a:xfrm flipH="1" flipV="1">
          <a:off x="1266825" y="38290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23</xdr:row>
      <xdr:rowOff>57150</xdr:rowOff>
    </xdr:from>
    <xdr:to>
      <xdr:col>9</xdr:col>
      <xdr:colOff>66675</xdr:colOff>
      <xdr:row>24</xdr:row>
      <xdr:rowOff>76200</xdr:rowOff>
    </xdr:to>
    <xdr:sp>
      <xdr:nvSpPr>
        <xdr:cNvPr id="3" name="Line 23"/>
        <xdr:cNvSpPr>
          <a:spLocks/>
        </xdr:cNvSpPr>
      </xdr:nvSpPr>
      <xdr:spPr>
        <a:xfrm flipH="1" flipV="1">
          <a:off x="5543550" y="37909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25</xdr:row>
      <xdr:rowOff>9525</xdr:rowOff>
    </xdr:from>
    <xdr:to>
      <xdr:col>9</xdr:col>
      <xdr:colOff>238125</xdr:colOff>
      <xdr:row>25</xdr:row>
      <xdr:rowOff>9525</xdr:rowOff>
    </xdr:to>
    <xdr:sp>
      <xdr:nvSpPr>
        <xdr:cNvPr id="4" name="Line 24"/>
        <xdr:cNvSpPr>
          <a:spLocks/>
        </xdr:cNvSpPr>
      </xdr:nvSpPr>
      <xdr:spPr>
        <a:xfrm flipH="1" flipV="1">
          <a:off x="5534025" y="4067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25</xdr:row>
      <xdr:rowOff>9525</xdr:rowOff>
    </xdr:from>
    <xdr:to>
      <xdr:col>10</xdr:col>
      <xdr:colOff>57150</xdr:colOff>
      <xdr:row>25</xdr:row>
      <xdr:rowOff>9525</xdr:rowOff>
    </xdr:to>
    <xdr:sp>
      <xdr:nvSpPr>
        <xdr:cNvPr id="5" name="Line 25"/>
        <xdr:cNvSpPr>
          <a:spLocks/>
        </xdr:cNvSpPr>
      </xdr:nvSpPr>
      <xdr:spPr>
        <a:xfrm>
          <a:off x="6010275" y="4067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85725</xdr:rowOff>
    </xdr:from>
    <xdr:to>
      <xdr:col>5</xdr:col>
      <xdr:colOff>133350</xdr:colOff>
      <xdr:row>24</xdr:row>
      <xdr:rowOff>85725</xdr:rowOff>
    </xdr:to>
    <xdr:sp>
      <xdr:nvSpPr>
        <xdr:cNvPr id="6" name="Line 26"/>
        <xdr:cNvSpPr>
          <a:spLocks/>
        </xdr:cNvSpPr>
      </xdr:nvSpPr>
      <xdr:spPr>
        <a:xfrm flipH="1" flipV="1">
          <a:off x="1314450" y="39814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24</xdr:row>
      <xdr:rowOff>95250</xdr:rowOff>
    </xdr:from>
    <xdr:to>
      <xdr:col>9</xdr:col>
      <xdr:colOff>19050</xdr:colOff>
      <xdr:row>24</xdr:row>
      <xdr:rowOff>95250</xdr:rowOff>
    </xdr:to>
    <xdr:sp>
      <xdr:nvSpPr>
        <xdr:cNvPr id="7" name="Line 27"/>
        <xdr:cNvSpPr>
          <a:spLocks/>
        </xdr:cNvSpPr>
      </xdr:nvSpPr>
      <xdr:spPr>
        <a:xfrm>
          <a:off x="3543300" y="39909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25</xdr:row>
      <xdr:rowOff>85725</xdr:rowOff>
    </xdr:from>
    <xdr:to>
      <xdr:col>5</xdr:col>
      <xdr:colOff>171450</xdr:colOff>
      <xdr:row>25</xdr:row>
      <xdr:rowOff>85725</xdr:rowOff>
    </xdr:to>
    <xdr:sp>
      <xdr:nvSpPr>
        <xdr:cNvPr id="8" name="Line 28"/>
        <xdr:cNvSpPr>
          <a:spLocks/>
        </xdr:cNvSpPr>
      </xdr:nvSpPr>
      <xdr:spPr>
        <a:xfrm flipH="1" flipV="1">
          <a:off x="1295400" y="41433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114300</xdr:rowOff>
    </xdr:from>
    <xdr:to>
      <xdr:col>10</xdr:col>
      <xdr:colOff>85725</xdr:colOff>
      <xdr:row>25</xdr:row>
      <xdr:rowOff>114300</xdr:rowOff>
    </xdr:to>
    <xdr:sp>
      <xdr:nvSpPr>
        <xdr:cNvPr id="9" name="Line 29"/>
        <xdr:cNvSpPr>
          <a:spLocks/>
        </xdr:cNvSpPr>
      </xdr:nvSpPr>
      <xdr:spPr>
        <a:xfrm flipV="1">
          <a:off x="3724275" y="417195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22</xdr:row>
      <xdr:rowOff>38100</xdr:rowOff>
    </xdr:from>
    <xdr:to>
      <xdr:col>2</xdr:col>
      <xdr:colOff>38100</xdr:colOff>
      <xdr:row>23</xdr:row>
      <xdr:rowOff>19050</xdr:rowOff>
    </xdr:to>
    <xdr:sp>
      <xdr:nvSpPr>
        <xdr:cNvPr id="10" name="Line 30"/>
        <xdr:cNvSpPr>
          <a:spLocks/>
        </xdr:cNvSpPr>
      </xdr:nvSpPr>
      <xdr:spPr>
        <a:xfrm>
          <a:off x="1247775" y="3609975"/>
          <a:ext cx="9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19</xdr:row>
      <xdr:rowOff>66675</xdr:rowOff>
    </xdr:from>
    <xdr:to>
      <xdr:col>10</xdr:col>
      <xdr:colOff>123825</xdr:colOff>
      <xdr:row>19</xdr:row>
      <xdr:rowOff>66675</xdr:rowOff>
    </xdr:to>
    <xdr:sp>
      <xdr:nvSpPr>
        <xdr:cNvPr id="1" name="Line 1"/>
        <xdr:cNvSpPr>
          <a:spLocks/>
        </xdr:cNvSpPr>
      </xdr:nvSpPr>
      <xdr:spPr>
        <a:xfrm>
          <a:off x="552450" y="316230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19</xdr:row>
      <xdr:rowOff>95250</xdr:rowOff>
    </xdr:from>
    <xdr:to>
      <xdr:col>2</xdr:col>
      <xdr:colOff>57150</xdr:colOff>
      <xdr:row>20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1266825" y="31908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19</xdr:row>
      <xdr:rowOff>57150</xdr:rowOff>
    </xdr:from>
    <xdr:to>
      <xdr:col>9</xdr:col>
      <xdr:colOff>66675</xdr:colOff>
      <xdr:row>20</xdr:row>
      <xdr:rowOff>76200</xdr:rowOff>
    </xdr:to>
    <xdr:sp>
      <xdr:nvSpPr>
        <xdr:cNvPr id="3" name="Line 3"/>
        <xdr:cNvSpPr>
          <a:spLocks/>
        </xdr:cNvSpPr>
      </xdr:nvSpPr>
      <xdr:spPr>
        <a:xfrm flipH="1" flipV="1">
          <a:off x="5543550" y="31527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21</xdr:row>
      <xdr:rowOff>9525</xdr:rowOff>
    </xdr:from>
    <xdr:to>
      <xdr:col>9</xdr:col>
      <xdr:colOff>238125</xdr:colOff>
      <xdr:row>21</xdr:row>
      <xdr:rowOff>9525</xdr:rowOff>
    </xdr:to>
    <xdr:sp>
      <xdr:nvSpPr>
        <xdr:cNvPr id="4" name="Line 4"/>
        <xdr:cNvSpPr>
          <a:spLocks/>
        </xdr:cNvSpPr>
      </xdr:nvSpPr>
      <xdr:spPr>
        <a:xfrm flipH="1" flipV="1">
          <a:off x="5534025" y="34290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21</xdr:row>
      <xdr:rowOff>9525</xdr:rowOff>
    </xdr:from>
    <xdr:to>
      <xdr:col>10</xdr:col>
      <xdr:colOff>57150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6010275" y="3429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20</xdr:row>
      <xdr:rowOff>85725</xdr:rowOff>
    </xdr:from>
    <xdr:to>
      <xdr:col>5</xdr:col>
      <xdr:colOff>133350</xdr:colOff>
      <xdr:row>20</xdr:row>
      <xdr:rowOff>85725</xdr:rowOff>
    </xdr:to>
    <xdr:sp>
      <xdr:nvSpPr>
        <xdr:cNvPr id="6" name="Line 6"/>
        <xdr:cNvSpPr>
          <a:spLocks/>
        </xdr:cNvSpPr>
      </xdr:nvSpPr>
      <xdr:spPr>
        <a:xfrm flipH="1" flipV="1">
          <a:off x="1314450" y="33432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20</xdr:row>
      <xdr:rowOff>95250</xdr:rowOff>
    </xdr:from>
    <xdr:to>
      <xdr:col>9</xdr:col>
      <xdr:colOff>19050</xdr:colOff>
      <xdr:row>20</xdr:row>
      <xdr:rowOff>95250</xdr:rowOff>
    </xdr:to>
    <xdr:sp>
      <xdr:nvSpPr>
        <xdr:cNvPr id="7" name="Line 7"/>
        <xdr:cNvSpPr>
          <a:spLocks/>
        </xdr:cNvSpPr>
      </xdr:nvSpPr>
      <xdr:spPr>
        <a:xfrm>
          <a:off x="3543300" y="33528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21</xdr:row>
      <xdr:rowOff>85725</xdr:rowOff>
    </xdr:from>
    <xdr:to>
      <xdr:col>5</xdr:col>
      <xdr:colOff>171450</xdr:colOff>
      <xdr:row>21</xdr:row>
      <xdr:rowOff>85725</xdr:rowOff>
    </xdr:to>
    <xdr:sp>
      <xdr:nvSpPr>
        <xdr:cNvPr id="8" name="Line 8"/>
        <xdr:cNvSpPr>
          <a:spLocks/>
        </xdr:cNvSpPr>
      </xdr:nvSpPr>
      <xdr:spPr>
        <a:xfrm flipH="1" flipV="1">
          <a:off x="1295400" y="35052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21</xdr:row>
      <xdr:rowOff>114300</xdr:rowOff>
    </xdr:from>
    <xdr:to>
      <xdr:col>10</xdr:col>
      <xdr:colOff>85725</xdr:colOff>
      <xdr:row>21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3724275" y="353377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38100</xdr:rowOff>
    </xdr:from>
    <xdr:to>
      <xdr:col>2</xdr:col>
      <xdr:colOff>38100</xdr:colOff>
      <xdr:row>19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1247775" y="2971800"/>
          <a:ext cx="9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5"/>
  <sheetViews>
    <sheetView workbookViewId="0" topLeftCell="A1">
      <selection activeCell="F17" sqref="F17"/>
    </sheetView>
  </sheetViews>
  <sheetFormatPr defaultColWidth="9.140625" defaultRowHeight="12.75"/>
  <sheetData>
    <row r="1" spans="1:11" ht="12.75">
      <c r="A1" s="44"/>
      <c r="B1" s="45" t="s">
        <v>30</v>
      </c>
      <c r="C1" s="45"/>
      <c r="D1" s="45"/>
      <c r="E1" s="45"/>
      <c r="F1" s="45"/>
      <c r="G1" s="46" t="s">
        <v>23</v>
      </c>
      <c r="H1" s="47"/>
      <c r="I1" s="47">
        <f>'70R (2)'!C10</f>
        <v>61.76268656716418</v>
      </c>
      <c r="J1" s="47" t="s">
        <v>24</v>
      </c>
      <c r="K1" s="48"/>
    </row>
    <row r="2" spans="1:11" ht="12.75">
      <c r="A2" s="49"/>
      <c r="B2" s="50" t="s">
        <v>0</v>
      </c>
      <c r="C2" s="51" t="s">
        <v>4</v>
      </c>
      <c r="D2" s="51"/>
      <c r="E2" s="51"/>
      <c r="F2" s="51"/>
      <c r="G2" s="52"/>
      <c r="H2" s="53"/>
      <c r="I2" s="53"/>
      <c r="J2" s="53"/>
      <c r="K2" s="54"/>
    </row>
    <row r="3" spans="1:11" ht="12.75">
      <c r="A3" s="49"/>
      <c r="B3" s="17">
        <v>14.2</v>
      </c>
      <c r="C3" s="17">
        <v>0.4</v>
      </c>
      <c r="D3" s="51"/>
      <c r="E3" s="51"/>
      <c r="F3" s="51"/>
      <c r="G3" s="52" t="s">
        <v>28</v>
      </c>
      <c r="H3" s="53"/>
      <c r="I3" s="53"/>
      <c r="J3" s="53"/>
      <c r="K3" s="54"/>
    </row>
    <row r="4" spans="1:11" ht="12.75">
      <c r="A4" s="49"/>
      <c r="B4" s="51"/>
      <c r="C4" s="51"/>
      <c r="D4" s="51"/>
      <c r="E4" s="51"/>
      <c r="F4" s="51"/>
      <c r="G4" s="55"/>
      <c r="H4" s="56" t="s">
        <v>1</v>
      </c>
      <c r="I4" s="57">
        <f>'70R (2)'!C13</f>
        <v>0</v>
      </c>
      <c r="J4" s="57" t="s">
        <v>2</v>
      </c>
      <c r="K4" s="58"/>
    </row>
    <row r="5" spans="1:11" ht="12.75">
      <c r="A5" s="49"/>
      <c r="B5" s="51"/>
      <c r="C5" s="51"/>
      <c r="D5" s="51"/>
      <c r="E5" s="51"/>
      <c r="F5" s="51"/>
      <c r="G5" s="51"/>
      <c r="H5" s="51"/>
      <c r="I5" s="51"/>
      <c r="J5" s="51"/>
      <c r="K5" s="54"/>
    </row>
    <row r="6" spans="1:11" ht="12.75">
      <c r="A6" s="49"/>
      <c r="B6" s="51"/>
      <c r="C6" s="51"/>
      <c r="D6" s="51"/>
      <c r="E6" s="51"/>
      <c r="F6" s="51"/>
      <c r="G6" s="51"/>
      <c r="H6" s="51"/>
      <c r="I6" s="51"/>
      <c r="J6" s="51"/>
      <c r="K6" s="54"/>
    </row>
    <row r="7" spans="1:11" ht="12.75">
      <c r="A7" s="49"/>
      <c r="B7" s="51"/>
      <c r="C7" s="51"/>
      <c r="D7" s="51"/>
      <c r="E7" s="51"/>
      <c r="F7" s="51"/>
      <c r="G7" s="59" t="s">
        <v>25</v>
      </c>
      <c r="H7" s="60"/>
      <c r="I7" s="60">
        <f>'70R (2)'!C16</f>
        <v>181.63167164179103</v>
      </c>
      <c r="J7" s="60" t="s">
        <v>26</v>
      </c>
      <c r="K7" s="61"/>
    </row>
    <row r="8" spans="1:11" ht="12.75">
      <c r="A8" s="49"/>
      <c r="B8" s="51"/>
      <c r="C8" s="51"/>
      <c r="D8" s="51"/>
      <c r="E8" s="51"/>
      <c r="F8" s="51"/>
      <c r="G8" s="52"/>
      <c r="H8" s="53"/>
      <c r="I8" s="53"/>
      <c r="J8" s="53"/>
      <c r="K8" s="54"/>
    </row>
    <row r="9" spans="1:11" ht="12.75">
      <c r="A9" s="49"/>
      <c r="B9" s="51"/>
      <c r="C9" s="51"/>
      <c r="D9" s="51"/>
      <c r="E9" s="51"/>
      <c r="F9" s="51"/>
      <c r="G9" s="52" t="s">
        <v>28</v>
      </c>
      <c r="H9" s="53"/>
      <c r="I9" s="53"/>
      <c r="J9" s="53"/>
      <c r="K9" s="54"/>
    </row>
    <row r="10" spans="1:11" ht="13.5" thickBot="1">
      <c r="A10" s="62"/>
      <c r="B10" s="63"/>
      <c r="C10" s="63"/>
      <c r="D10" s="63"/>
      <c r="E10" s="63"/>
      <c r="F10" s="63"/>
      <c r="G10" s="64"/>
      <c r="H10" s="65" t="s">
        <v>1</v>
      </c>
      <c r="I10" s="66">
        <f>'70R (2)'!C19</f>
        <v>-2.5</v>
      </c>
      <c r="J10" s="66" t="s">
        <v>2</v>
      </c>
      <c r="K10" s="67"/>
    </row>
    <row r="11" spans="7:11" ht="12.75">
      <c r="G11" s="27"/>
      <c r="H11" s="27"/>
      <c r="I11" s="27"/>
      <c r="J11" s="27"/>
      <c r="K11" s="27"/>
    </row>
    <row r="16" ht="12.75">
      <c r="D16" s="68"/>
    </row>
    <row r="17" ht="12.75">
      <c r="D17" s="68"/>
    </row>
    <row r="18" spans="1:11" ht="12.75">
      <c r="A18" s="1"/>
      <c r="B18" s="2" t="s">
        <v>0</v>
      </c>
      <c r="C18" s="3" t="s">
        <v>1</v>
      </c>
      <c r="D18" s="69">
        <f>B3</f>
        <v>14.2</v>
      </c>
      <c r="E18" s="1" t="s">
        <v>2</v>
      </c>
      <c r="F18" s="1"/>
      <c r="G18" s="4" t="s">
        <v>3</v>
      </c>
      <c r="H18" s="5"/>
      <c r="I18" s="1"/>
      <c r="J18" s="1"/>
      <c r="K18" s="1"/>
    </row>
    <row r="19" spans="1:11" ht="12.75">
      <c r="A19" s="1"/>
      <c r="B19" s="1" t="s">
        <v>4</v>
      </c>
      <c r="C19" s="3" t="s">
        <v>1</v>
      </c>
      <c r="D19" s="69">
        <f>C3</f>
        <v>0.4</v>
      </c>
      <c r="E19" s="1" t="s">
        <v>2</v>
      </c>
      <c r="F19" s="1"/>
      <c r="G19" s="6" t="s">
        <v>5</v>
      </c>
      <c r="H19" s="7">
        <f>SUM(C34:I34)/F25</f>
        <v>64.74776119402986</v>
      </c>
      <c r="I19" s="1"/>
      <c r="J19" s="1"/>
      <c r="K19" s="1"/>
    </row>
    <row r="20" spans="1:11" ht="12.75">
      <c r="A20" s="1"/>
      <c r="B20" s="1" t="s">
        <v>6</v>
      </c>
      <c r="C20" s="1"/>
      <c r="D20" s="8">
        <v>0.4</v>
      </c>
      <c r="E20" s="1" t="s">
        <v>2</v>
      </c>
      <c r="F20" s="1"/>
      <c r="G20" s="9" t="s">
        <v>7</v>
      </c>
      <c r="H20" s="10">
        <f>SUM(C32:I32)-H19</f>
        <v>35.25223880597014</v>
      </c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20" t="s">
        <v>22</v>
      </c>
      <c r="H21" s="21"/>
      <c r="I21" s="1"/>
      <c r="J21" s="1"/>
      <c r="K21" s="1"/>
    </row>
    <row r="22" spans="1:11" ht="12.75">
      <c r="A22" s="1"/>
      <c r="B22" s="1"/>
      <c r="C22" s="11">
        <v>8</v>
      </c>
      <c r="D22" s="1"/>
      <c r="E22" s="1"/>
      <c r="F22" s="1"/>
      <c r="G22" s="22"/>
      <c r="H22" s="23">
        <f>MAX(C35:I35)</f>
        <v>152.13043283582078</v>
      </c>
      <c r="I22" s="1"/>
      <c r="J22" s="1"/>
      <c r="K22" s="1"/>
    </row>
    <row r="23" spans="1:11" ht="12.75">
      <c r="A23" s="1"/>
      <c r="B23" s="1"/>
      <c r="C23" s="1"/>
      <c r="D23" s="1" t="s">
        <v>8</v>
      </c>
      <c r="E23" s="1"/>
      <c r="F23" s="1"/>
      <c r="G23" s="1"/>
      <c r="H23" s="1"/>
      <c r="I23" s="1"/>
      <c r="J23" s="1" t="s">
        <v>9</v>
      </c>
      <c r="K23" s="1"/>
    </row>
    <row r="24" spans="1:11" ht="12.75">
      <c r="A24" s="1"/>
      <c r="B24" s="12"/>
      <c r="C24" s="1"/>
      <c r="D24" s="1"/>
      <c r="E24" s="1"/>
      <c r="F24" s="1"/>
      <c r="G24" s="1"/>
      <c r="H24" s="1"/>
      <c r="I24" s="3"/>
      <c r="J24" s="12"/>
      <c r="K24" s="1"/>
    </row>
    <row r="25" spans="1:11" ht="12.75">
      <c r="A25" s="1"/>
      <c r="B25" s="3" t="s">
        <v>8</v>
      </c>
      <c r="C25" s="1"/>
      <c r="D25" s="1"/>
      <c r="E25" s="1"/>
      <c r="F25" s="12">
        <f>D18-2*D19</f>
        <v>13.399999999999999</v>
      </c>
      <c r="G25" s="1"/>
      <c r="H25" s="1"/>
      <c r="I25" s="1"/>
      <c r="J25" s="1">
        <f>D19</f>
        <v>0.4</v>
      </c>
      <c r="K25" s="1"/>
    </row>
    <row r="26" spans="1:11" ht="12.75">
      <c r="A26" s="1"/>
      <c r="B26" s="1"/>
      <c r="C26" s="1"/>
      <c r="D26" s="1"/>
      <c r="E26" s="1"/>
      <c r="F26" s="1">
        <f>F25+J25</f>
        <v>13.799999999999999</v>
      </c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3" t="s">
        <v>10</v>
      </c>
      <c r="C28" s="13">
        <v>8</v>
      </c>
      <c r="D28" s="13">
        <v>12</v>
      </c>
      <c r="E28" s="13">
        <v>12</v>
      </c>
      <c r="F28" s="13">
        <v>17</v>
      </c>
      <c r="G28" s="13">
        <v>17</v>
      </c>
      <c r="H28" s="13">
        <v>17</v>
      </c>
      <c r="I28" s="13">
        <v>17</v>
      </c>
      <c r="J28" s="1"/>
      <c r="K28" s="1"/>
    </row>
    <row r="29" spans="1:11" ht="12.75">
      <c r="A29" s="1"/>
      <c r="B29" s="13" t="s">
        <v>11</v>
      </c>
      <c r="C29" s="13">
        <f>D20</f>
        <v>0.4</v>
      </c>
      <c r="D29" s="13">
        <v>3.96</v>
      </c>
      <c r="E29" s="13">
        <v>1.52</v>
      </c>
      <c r="F29" s="13">
        <v>2.13</v>
      </c>
      <c r="G29" s="13">
        <v>1.37</v>
      </c>
      <c r="H29" s="13">
        <v>3.05</v>
      </c>
      <c r="I29" s="13">
        <v>1.37</v>
      </c>
      <c r="J29" s="1"/>
      <c r="K29" s="1"/>
    </row>
    <row r="30" spans="1:11" ht="12.75">
      <c r="A30" s="1"/>
      <c r="B30" s="13" t="s">
        <v>12</v>
      </c>
      <c r="C30" s="13">
        <f>C29</f>
        <v>0.4</v>
      </c>
      <c r="D30" s="13">
        <f aca="true" t="shared" si="0" ref="D30:I30">ROUND(C30+D29,3)</f>
        <v>4.36</v>
      </c>
      <c r="E30" s="13">
        <f t="shared" si="0"/>
        <v>5.88</v>
      </c>
      <c r="F30" s="13">
        <f t="shared" si="0"/>
        <v>8.01</v>
      </c>
      <c r="G30" s="13">
        <f t="shared" si="0"/>
        <v>9.38</v>
      </c>
      <c r="H30" s="13">
        <f t="shared" si="0"/>
        <v>12.43</v>
      </c>
      <c r="I30" s="13">
        <f t="shared" si="0"/>
        <v>13.8</v>
      </c>
      <c r="J30" s="1"/>
      <c r="K30" s="1"/>
    </row>
    <row r="31" spans="1:11" ht="12.75">
      <c r="A31" s="14" t="s">
        <v>13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5" t="s">
        <v>14</v>
      </c>
      <c r="B32" s="16"/>
      <c r="C32" s="13">
        <f>IF(OR(C30&gt;$F26,C30&lt;-$J25),0,C28)</f>
        <v>8</v>
      </c>
      <c r="D32" s="13">
        <f aca="true" t="shared" si="1" ref="D32:I32">IF(OR(D30&gt;$F26,D30&lt;-$J25),0,D28)</f>
        <v>12</v>
      </c>
      <c r="E32" s="13">
        <f t="shared" si="1"/>
        <v>12</v>
      </c>
      <c r="F32" s="13">
        <f t="shared" si="1"/>
        <v>17</v>
      </c>
      <c r="G32" s="13">
        <f t="shared" si="1"/>
        <v>17</v>
      </c>
      <c r="H32" s="13">
        <f t="shared" si="1"/>
        <v>17</v>
      </c>
      <c r="I32" s="13">
        <f t="shared" si="1"/>
        <v>17</v>
      </c>
      <c r="J32" s="1"/>
      <c r="K32" s="1"/>
    </row>
    <row r="33" spans="1:11" ht="12.75" customHeight="1">
      <c r="A33" s="15" t="s">
        <v>15</v>
      </c>
      <c r="B33" s="16"/>
      <c r="C33" s="13">
        <f>IF(AND($F26&gt;C30,C30&gt;-$J25),C30,IF(OR(C30=$F26,C30=-$J25),C30,0))</f>
        <v>0.4</v>
      </c>
      <c r="D33" s="13">
        <f aca="true" t="shared" si="2" ref="D33:I33">IF(AND($F26&gt;D30,D30&gt;-$J25),D30,IF(OR(D30=$F26,D30=-$J25),D30,0))</f>
        <v>4.36</v>
      </c>
      <c r="E33" s="13">
        <f t="shared" si="2"/>
        <v>5.88</v>
      </c>
      <c r="F33" s="13">
        <f t="shared" si="2"/>
        <v>8.01</v>
      </c>
      <c r="G33" s="13">
        <f t="shared" si="2"/>
        <v>9.38</v>
      </c>
      <c r="H33" s="13">
        <f t="shared" si="2"/>
        <v>12.43</v>
      </c>
      <c r="I33" s="13">
        <f t="shared" si="2"/>
        <v>13.8</v>
      </c>
      <c r="J33" s="1"/>
      <c r="K33" s="1"/>
    </row>
    <row r="34" spans="1:11" ht="12.75">
      <c r="A34" s="15" t="s">
        <v>16</v>
      </c>
      <c r="B34" s="16"/>
      <c r="C34" s="13">
        <f>C32*C33</f>
        <v>3.2</v>
      </c>
      <c r="D34" s="13">
        <f aca="true" t="shared" si="3" ref="D34:I34">D32*D33</f>
        <v>52.32000000000001</v>
      </c>
      <c r="E34" s="13">
        <f t="shared" si="3"/>
        <v>70.56</v>
      </c>
      <c r="F34" s="13">
        <f t="shared" si="3"/>
        <v>136.17</v>
      </c>
      <c r="G34" s="13">
        <f t="shared" si="3"/>
        <v>159.46</v>
      </c>
      <c r="H34" s="13">
        <f t="shared" si="3"/>
        <v>211.31</v>
      </c>
      <c r="I34" s="13">
        <f t="shared" si="3"/>
        <v>234.60000000000002</v>
      </c>
      <c r="J34" s="35"/>
      <c r="K34" s="1"/>
    </row>
    <row r="35" spans="1:11" ht="12.75">
      <c r="A35" s="19" t="s">
        <v>17</v>
      </c>
      <c r="B35" s="16"/>
      <c r="C35" s="13">
        <f>IF(C32=0,0,H20*C33)</f>
        <v>14.100895522388056</v>
      </c>
      <c r="D35" s="13">
        <f>IF(D32=0,0,H20*D33-C32*(D33-C33))</f>
        <v>122.0197611940298</v>
      </c>
      <c r="E35" s="13">
        <f>IF(E32=0,0,H20*E33-C32*(E33-C33)-D32*(E33-D33))</f>
        <v>145.20316417910442</v>
      </c>
      <c r="F35" s="13">
        <f>IF(F32=0,0,H20*F33-C32*(F33-C33)-D32*(F33-D33)-E32*(F33-E33))</f>
        <v>152.13043283582078</v>
      </c>
      <c r="G35" s="13">
        <f>IF(G32=0,0,H20*G33-C32*(G33-C33)-D32*(G33-D33)-E32*(G33-E33)-F32*(G33-F33))</f>
        <v>133.29599999999988</v>
      </c>
      <c r="H35" s="13">
        <f>IF(H32=0,0,H20*H33-C32*(H33-C33)-D32*(H33-D33)-E32*(H33-E33)-F32*(H33-F33)-G32*(H33-G33))</f>
        <v>39.51532835820879</v>
      </c>
      <c r="I35" s="13">
        <f>IF(I32=0,0,H20*I33-C32*(I33-C33)-D32*(I33-D33)-E32*(I33-E33)-F32*(I33-F33)-G32*(I33-G33)-H32*(I33-H33))</f>
        <v>-25.899104477612152</v>
      </c>
      <c r="J35" s="35"/>
      <c r="K35" s="1"/>
    </row>
  </sheetData>
  <sheetProtection password="CF7A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R2246"/>
  <sheetViews>
    <sheetView workbookViewId="0" topLeftCell="A1">
      <selection activeCell="A10" sqref="A10:E20"/>
    </sheetView>
  </sheetViews>
  <sheetFormatPr defaultColWidth="9.140625" defaultRowHeight="12.75"/>
  <cols>
    <col min="1" max="14" width="9.140625" style="27" customWidth="1"/>
    <col min="15" max="15" width="12.57421875" style="27" customWidth="1"/>
    <col min="16" max="69" width="9.140625" style="27" customWidth="1"/>
    <col min="70" max="70" width="13.7109375" style="27" customWidth="1"/>
    <col min="71" max="16384" width="9.140625" style="27" customWidth="1"/>
  </cols>
  <sheetData>
    <row r="1" spans="1:70" ht="12.75">
      <c r="A1" s="30" t="s">
        <v>0</v>
      </c>
      <c r="B1" s="27" t="s">
        <v>4</v>
      </c>
      <c r="C1" s="28"/>
      <c r="G1" s="29" t="s">
        <v>29</v>
      </c>
      <c r="H1" s="29" t="s">
        <v>27</v>
      </c>
      <c r="J1" s="27" t="str">
        <f>BP1</f>
        <v>RB </v>
      </c>
      <c r="K1" s="27" t="str">
        <f>BQ1</f>
        <v>RA</v>
      </c>
      <c r="L1" s="27" t="str">
        <f>BR1</f>
        <v>MAX MOMENT</v>
      </c>
      <c r="M1" s="30" t="s">
        <v>0</v>
      </c>
      <c r="N1" s="27" t="s">
        <v>4</v>
      </c>
      <c r="O1" s="27" t="s">
        <v>19</v>
      </c>
      <c r="BP1" s="31" t="s">
        <v>20</v>
      </c>
      <c r="BQ1" s="31" t="s">
        <v>21</v>
      </c>
      <c r="BR1" s="27" t="s">
        <v>22</v>
      </c>
    </row>
    <row r="2" spans="1:70" ht="12.75">
      <c r="A2" s="32">
        <f>'70R'!B3</f>
        <v>14.2</v>
      </c>
      <c r="B2" s="32">
        <f>'70R'!C3</f>
        <v>0.4</v>
      </c>
      <c r="C2" s="28"/>
      <c r="G2" s="27">
        <f>IF($C$16=L2,O2,0)</f>
        <v>0</v>
      </c>
      <c r="H2" s="27">
        <f>IF($C$10=I2,O2,0)</f>
        <v>0</v>
      </c>
      <c r="I2" s="27">
        <f>MAX(J2:K2)</f>
        <v>17</v>
      </c>
      <c r="J2" s="27">
        <f aca="true" t="shared" si="0" ref="J2:J65">BP2</f>
        <v>0</v>
      </c>
      <c r="K2" s="27">
        <f aca="true" t="shared" si="1" ref="K2:K65">BQ2</f>
        <v>17</v>
      </c>
      <c r="L2" s="27">
        <f aca="true" t="shared" si="2" ref="L2:L65">BR2</f>
        <v>0</v>
      </c>
      <c r="M2" s="37">
        <f>$A$2</f>
        <v>14.2</v>
      </c>
      <c r="N2" s="37">
        <f>$B$2</f>
        <v>0.4</v>
      </c>
      <c r="O2" s="36">
        <v>-13.4</v>
      </c>
      <c r="P2" s="33">
        <f>M2-2*N2</f>
        <v>13.399999999999999</v>
      </c>
      <c r="Q2" s="27">
        <f>P2+R2</f>
        <v>13.799999999999999</v>
      </c>
      <c r="R2" s="27">
        <f>N2</f>
        <v>0.4</v>
      </c>
      <c r="S2" s="27">
        <v>8</v>
      </c>
      <c r="T2" s="27">
        <v>12</v>
      </c>
      <c r="U2" s="27">
        <v>12</v>
      </c>
      <c r="V2" s="27">
        <v>17</v>
      </c>
      <c r="W2" s="27">
        <v>17</v>
      </c>
      <c r="X2" s="27">
        <v>17</v>
      </c>
      <c r="Y2" s="27">
        <v>17</v>
      </c>
      <c r="Z2" s="27">
        <f>O2</f>
        <v>-13.4</v>
      </c>
      <c r="AA2" s="27">
        <v>3.96</v>
      </c>
      <c r="AB2" s="27">
        <v>1.52</v>
      </c>
      <c r="AC2" s="27">
        <v>2.13</v>
      </c>
      <c r="AD2" s="27">
        <v>1.37</v>
      </c>
      <c r="AE2" s="27">
        <v>3.05</v>
      </c>
      <c r="AF2" s="27">
        <v>1.37</v>
      </c>
      <c r="AG2" s="27">
        <f>Z2</f>
        <v>-13.4</v>
      </c>
      <c r="AH2" s="27">
        <f aca="true" t="shared" si="3" ref="AH2:AM2">ROUND(AG2+AA2,3)</f>
        <v>-9.44</v>
      </c>
      <c r="AI2" s="27">
        <f t="shared" si="3"/>
        <v>-7.92</v>
      </c>
      <c r="AJ2" s="27">
        <f t="shared" si="3"/>
        <v>-5.79</v>
      </c>
      <c r="AK2" s="27">
        <f t="shared" si="3"/>
        <v>-4.42</v>
      </c>
      <c r="AL2" s="27">
        <f t="shared" si="3"/>
        <v>-1.37</v>
      </c>
      <c r="AM2" s="27">
        <f t="shared" si="3"/>
        <v>0</v>
      </c>
      <c r="AN2" s="27">
        <f aca="true" t="shared" si="4" ref="AN2:AT2">IF(OR(AG2&gt;$Q2,AG2&lt;-$R2),0,S2)</f>
        <v>0</v>
      </c>
      <c r="AO2" s="27">
        <f t="shared" si="4"/>
        <v>0</v>
      </c>
      <c r="AP2" s="27">
        <f t="shared" si="4"/>
        <v>0</v>
      </c>
      <c r="AQ2" s="27">
        <f t="shared" si="4"/>
        <v>0</v>
      </c>
      <c r="AR2" s="27">
        <f t="shared" si="4"/>
        <v>0</v>
      </c>
      <c r="AS2" s="27">
        <f t="shared" si="4"/>
        <v>0</v>
      </c>
      <c r="AT2" s="27">
        <f t="shared" si="4"/>
        <v>17</v>
      </c>
      <c r="AU2" s="27">
        <f aca="true" t="shared" si="5" ref="AU2:BA2">IF(AND($Q2&gt;AG2,AG2&gt;-$R2),AG2,IF(OR(AG2=$Q2,AG2=-$R2),AG2,0))</f>
        <v>0</v>
      </c>
      <c r="AV2" s="27">
        <f t="shared" si="5"/>
        <v>0</v>
      </c>
      <c r="AW2" s="27">
        <f t="shared" si="5"/>
        <v>0</v>
      </c>
      <c r="AX2" s="27">
        <f t="shared" si="5"/>
        <v>0</v>
      </c>
      <c r="AY2" s="27">
        <f t="shared" si="5"/>
        <v>0</v>
      </c>
      <c r="AZ2" s="27">
        <f t="shared" si="5"/>
        <v>0</v>
      </c>
      <c r="BA2" s="27">
        <f t="shared" si="5"/>
        <v>0</v>
      </c>
      <c r="BB2" s="27">
        <f aca="true" t="shared" si="6" ref="BB2:BH2">AN2*AU2</f>
        <v>0</v>
      </c>
      <c r="BC2" s="27">
        <f t="shared" si="6"/>
        <v>0</v>
      </c>
      <c r="BD2" s="27">
        <f t="shared" si="6"/>
        <v>0</v>
      </c>
      <c r="BE2" s="27">
        <f t="shared" si="6"/>
        <v>0</v>
      </c>
      <c r="BF2" s="27">
        <f t="shared" si="6"/>
        <v>0</v>
      </c>
      <c r="BG2" s="27">
        <f t="shared" si="6"/>
        <v>0</v>
      </c>
      <c r="BH2" s="27">
        <f t="shared" si="6"/>
        <v>0</v>
      </c>
      <c r="BI2" s="27">
        <f>IF(AN2=0,0,BQ2*AU2)</f>
        <v>0</v>
      </c>
      <c r="BJ2" s="27">
        <f>IF(AO2=0,0,BQ2*AV2-AN2*(AV2-AU2))</f>
        <v>0</v>
      </c>
      <c r="BK2" s="27">
        <f>IF(AP2=0,0,BQ2*AW2-AN2*(AW2-AU2)-AO2*(AW2-AV2))</f>
        <v>0</v>
      </c>
      <c r="BL2" s="27">
        <f>IF(AQ2=0,0,BQ2*AX2-AN2*(AX2-AU2)-AO2*(AX2-AV2)-AP2*(AX2-AW2))</f>
        <v>0</v>
      </c>
      <c r="BM2" s="27">
        <f>IF(AR2=0,0,BQ2*AY2-AN2*(AY2-AU2)-AO2*(AY2-AV2)-AP2*(AY2-AW2)-AQ2*(AY2-AX2))</f>
        <v>0</v>
      </c>
      <c r="BN2" s="27">
        <f>IF(AS2=0,0,BQ2*AZ2-AN2*(AZ2-AU2)-AO2*(AZ2-AV2)-AP2*(AZ2-AW2)-AQ2*(AZ2-AX2)-AR2*(AZ2-AY2))</f>
        <v>0</v>
      </c>
      <c r="BO2" s="27">
        <f>IF(AT2=0,0,BQ2*BA2-AN2*(BA2-AU2)-AO2*(BA2-AV2)-AP2*(BA2-AW2)-AQ2*(BA2-AX2)-AR2*(BA2-AY2)-AS2*(BA2-AZ2))</f>
        <v>0</v>
      </c>
      <c r="BP2" s="29">
        <f>SUM(BB2:BH2)/P2</f>
        <v>0</v>
      </c>
      <c r="BQ2" s="29">
        <f>SUM(AN2:AT2)-BP2</f>
        <v>17</v>
      </c>
      <c r="BR2" s="27">
        <f>MAX(BI2:BO2)</f>
        <v>0</v>
      </c>
    </row>
    <row r="3" spans="7:70" ht="12.75">
      <c r="G3" s="27">
        <f aca="true" t="shared" si="7" ref="G3:G66">IF($C$16=L3,O3,0)</f>
        <v>0</v>
      </c>
      <c r="H3" s="27">
        <f aca="true" t="shared" si="8" ref="H3:H66">IF($C$10=I3,O3,0)</f>
        <v>0</v>
      </c>
      <c r="I3" s="27">
        <f aca="true" t="shared" si="9" ref="I3:I66">MAX(J3:K3)</f>
        <v>16.492537313432834</v>
      </c>
      <c r="J3" s="27">
        <f t="shared" si="0"/>
        <v>0.5074626865671643</v>
      </c>
      <c r="K3" s="27">
        <f t="shared" si="1"/>
        <v>16.492537313432834</v>
      </c>
      <c r="L3" s="27">
        <f t="shared" si="2"/>
        <v>6.597014925373134</v>
      </c>
      <c r="M3" s="37">
        <f aca="true" t="shared" si="10" ref="M3:M66">$A$2</f>
        <v>14.2</v>
      </c>
      <c r="N3" s="37">
        <f aca="true" t="shared" si="11" ref="N3:N66">$B$2</f>
        <v>0.4</v>
      </c>
      <c r="O3" s="36">
        <f>O2+0.4</f>
        <v>-13</v>
      </c>
      <c r="P3" s="33">
        <f aca="true" t="shared" si="12" ref="P3:P66">M3-2*N3</f>
        <v>13.399999999999999</v>
      </c>
      <c r="Q3" s="27">
        <f aca="true" t="shared" si="13" ref="Q3:Q66">P3+R3</f>
        <v>13.799999999999999</v>
      </c>
      <c r="R3" s="27">
        <f aca="true" t="shared" si="14" ref="R3:R66">N3</f>
        <v>0.4</v>
      </c>
      <c r="S3" s="27">
        <v>8</v>
      </c>
      <c r="T3" s="27">
        <v>12</v>
      </c>
      <c r="U3" s="27">
        <v>12</v>
      </c>
      <c r="V3" s="27">
        <v>17</v>
      </c>
      <c r="W3" s="27">
        <v>17</v>
      </c>
      <c r="X3" s="27">
        <v>17</v>
      </c>
      <c r="Y3" s="27">
        <v>17</v>
      </c>
      <c r="Z3" s="27">
        <f aca="true" t="shared" si="15" ref="Z3:Z66">O3</f>
        <v>-13</v>
      </c>
      <c r="AA3" s="27">
        <v>3.96</v>
      </c>
      <c r="AB3" s="27">
        <v>1.52</v>
      </c>
      <c r="AC3" s="27">
        <v>2.13</v>
      </c>
      <c r="AD3" s="27">
        <v>1.37</v>
      </c>
      <c r="AE3" s="27">
        <v>3.05</v>
      </c>
      <c r="AF3" s="27">
        <v>1.37</v>
      </c>
      <c r="AG3" s="27">
        <f aca="true" t="shared" si="16" ref="AG3:AG66">Z3</f>
        <v>-13</v>
      </c>
      <c r="AH3" s="27">
        <f aca="true" t="shared" si="17" ref="AH3:AH66">ROUND(AG3+AA3,3)</f>
        <v>-9.04</v>
      </c>
      <c r="AI3" s="27">
        <f aca="true" t="shared" si="18" ref="AI3:AI66">ROUND(AH3+AB3,3)</f>
        <v>-7.52</v>
      </c>
      <c r="AJ3" s="27">
        <f aca="true" t="shared" si="19" ref="AJ3:AJ66">ROUND(AI3+AC3,3)</f>
        <v>-5.39</v>
      </c>
      <c r="AK3" s="27">
        <f aca="true" t="shared" si="20" ref="AK3:AK66">ROUND(AJ3+AD3,3)</f>
        <v>-4.02</v>
      </c>
      <c r="AL3" s="27">
        <f aca="true" t="shared" si="21" ref="AL3:AL66">ROUND(AK3+AE3,3)</f>
        <v>-0.97</v>
      </c>
      <c r="AM3" s="27">
        <f aca="true" t="shared" si="22" ref="AM3:AM66">ROUND(AL3+AF3,3)</f>
        <v>0.4</v>
      </c>
      <c r="AN3" s="27">
        <f aca="true" t="shared" si="23" ref="AN3:AN66">IF(OR(AG3&gt;$Q3,AG3&lt;-$R3),0,S3)</f>
        <v>0</v>
      </c>
      <c r="AO3" s="27">
        <f aca="true" t="shared" si="24" ref="AO3:AO66">IF(OR(AH3&gt;$Q3,AH3&lt;-$R3),0,T3)</f>
        <v>0</v>
      </c>
      <c r="AP3" s="27">
        <f aca="true" t="shared" si="25" ref="AP3:AP66">IF(OR(AI3&gt;$Q3,AI3&lt;-$R3),0,U3)</f>
        <v>0</v>
      </c>
      <c r="AQ3" s="27">
        <f aca="true" t="shared" si="26" ref="AQ3:AQ66">IF(OR(AJ3&gt;$Q3,AJ3&lt;-$R3),0,V3)</f>
        <v>0</v>
      </c>
      <c r="AR3" s="27">
        <f aca="true" t="shared" si="27" ref="AR3:AR66">IF(OR(AK3&gt;$Q3,AK3&lt;-$R3),0,W3)</f>
        <v>0</v>
      </c>
      <c r="AS3" s="27">
        <f aca="true" t="shared" si="28" ref="AS3:AS66">IF(OR(AL3&gt;$Q3,AL3&lt;-$R3),0,X3)</f>
        <v>0</v>
      </c>
      <c r="AT3" s="27">
        <f aca="true" t="shared" si="29" ref="AT3:AT66">IF(OR(AM3&gt;$Q3,AM3&lt;-$R3),0,Y3)</f>
        <v>17</v>
      </c>
      <c r="AU3" s="27">
        <f aca="true" t="shared" si="30" ref="AU3:AU66">IF(AND($Q3&gt;AG3,AG3&gt;-$R3),AG3,IF(OR(AG3=$Q3,AG3=-$R3),AG3,0))</f>
        <v>0</v>
      </c>
      <c r="AV3" s="27">
        <f aca="true" t="shared" si="31" ref="AV3:AV66">IF(AND($Q3&gt;AH3,AH3&gt;-$R3),AH3,IF(OR(AH3=$Q3,AH3=-$R3),AH3,0))</f>
        <v>0</v>
      </c>
      <c r="AW3" s="27">
        <f aca="true" t="shared" si="32" ref="AW3:AW66">IF(AND($Q3&gt;AI3,AI3&gt;-$R3),AI3,IF(OR(AI3=$Q3,AI3=-$R3),AI3,0))</f>
        <v>0</v>
      </c>
      <c r="AX3" s="27">
        <f aca="true" t="shared" si="33" ref="AX3:AX66">IF(AND($Q3&gt;AJ3,AJ3&gt;-$R3),AJ3,IF(OR(AJ3=$Q3,AJ3=-$R3),AJ3,0))</f>
        <v>0</v>
      </c>
      <c r="AY3" s="27">
        <f aca="true" t="shared" si="34" ref="AY3:AY66">IF(AND($Q3&gt;AK3,AK3&gt;-$R3),AK3,IF(OR(AK3=$Q3,AK3=-$R3),AK3,0))</f>
        <v>0</v>
      </c>
      <c r="AZ3" s="27">
        <f aca="true" t="shared" si="35" ref="AZ3:AZ66">IF(AND($Q3&gt;AL3,AL3&gt;-$R3),AL3,IF(OR(AL3=$Q3,AL3=-$R3),AL3,0))</f>
        <v>0</v>
      </c>
      <c r="BA3" s="27">
        <f aca="true" t="shared" si="36" ref="BA3:BA66">IF(AND($Q3&gt;AM3,AM3&gt;-$R3),AM3,IF(OR(AM3=$Q3,AM3=-$R3),AM3,0))</f>
        <v>0.4</v>
      </c>
      <c r="BB3" s="27">
        <f aca="true" t="shared" si="37" ref="BB3:BB66">AN3*AU3</f>
        <v>0</v>
      </c>
      <c r="BC3" s="27">
        <f aca="true" t="shared" si="38" ref="BC3:BC66">AO3*AV3</f>
        <v>0</v>
      </c>
      <c r="BD3" s="27">
        <f aca="true" t="shared" si="39" ref="BD3:BD66">AP3*AW3</f>
        <v>0</v>
      </c>
      <c r="BE3" s="27">
        <f aca="true" t="shared" si="40" ref="BE3:BE66">AQ3*AX3</f>
        <v>0</v>
      </c>
      <c r="BF3" s="27">
        <f aca="true" t="shared" si="41" ref="BF3:BF66">AR3*AY3</f>
        <v>0</v>
      </c>
      <c r="BG3" s="27">
        <f aca="true" t="shared" si="42" ref="BG3:BG66">AS3*AZ3</f>
        <v>0</v>
      </c>
      <c r="BH3" s="27">
        <f aca="true" t="shared" si="43" ref="BH3:BH66">AT3*BA3</f>
        <v>6.800000000000001</v>
      </c>
      <c r="BI3" s="27">
        <f aca="true" t="shared" si="44" ref="BI3:BI66">IF(AN3=0,0,BQ3*AU3)</f>
        <v>0</v>
      </c>
      <c r="BJ3" s="27">
        <f aca="true" t="shared" si="45" ref="BJ3:BJ66">IF(AO3=0,0,BQ3*AV3-AN3*(AV3-AU3))</f>
        <v>0</v>
      </c>
      <c r="BK3" s="27">
        <f aca="true" t="shared" si="46" ref="BK3:BK66">IF(AP3=0,0,BQ3*AW3-AN3*(AW3-AU3)-AO3*(AW3-AV3))</f>
        <v>0</v>
      </c>
      <c r="BL3" s="27">
        <f aca="true" t="shared" si="47" ref="BL3:BL66">IF(AQ3=0,0,BQ3*AX3-AN3*(AX3-AU3)-AO3*(AX3-AV3)-AP3*(AX3-AW3))</f>
        <v>0</v>
      </c>
      <c r="BM3" s="27">
        <f aca="true" t="shared" si="48" ref="BM3:BM66">IF(AR3=0,0,BQ3*AY3-AN3*(AY3-AU3)-AO3*(AY3-AV3)-AP3*(AY3-AW3)-AQ3*(AY3-AX3))</f>
        <v>0</v>
      </c>
      <c r="BN3" s="27">
        <f aca="true" t="shared" si="49" ref="BN3:BN66">IF(AS3=0,0,BQ3*AZ3-AN3*(AZ3-AU3)-AO3*(AZ3-AV3)-AP3*(AZ3-AW3)-AQ3*(AZ3-AX3)-AR3*(AZ3-AY3))</f>
        <v>0</v>
      </c>
      <c r="BO3" s="27">
        <f aca="true" t="shared" si="50" ref="BO3:BO66">IF(AT3=0,0,BQ3*BA3-AN3*(BA3-AU3)-AO3*(BA3-AV3)-AP3*(BA3-AW3)-AQ3*(BA3-AX3)-AR3*(BA3-AY3)-AS3*(BA3-AZ3))</f>
        <v>6.597014925373134</v>
      </c>
      <c r="BP3" s="29">
        <f aca="true" t="shared" si="51" ref="BP3:BP66">SUM(BB3:BH3)/P3</f>
        <v>0.5074626865671643</v>
      </c>
      <c r="BQ3" s="29">
        <f aca="true" t="shared" si="52" ref="BQ3:BQ66">SUM(AN3:AT3)-BP3</f>
        <v>16.492537313432834</v>
      </c>
      <c r="BR3" s="27">
        <f aca="true" t="shared" si="53" ref="BR3:BR66">MAX(BI3:BO3)</f>
        <v>6.597014925373134</v>
      </c>
    </row>
    <row r="4" spans="7:70" ht="12.75">
      <c r="G4" s="27">
        <f t="shared" si="7"/>
        <v>0</v>
      </c>
      <c r="H4" s="27">
        <f t="shared" si="8"/>
        <v>0</v>
      </c>
      <c r="I4" s="27">
        <f t="shared" si="9"/>
        <v>15.85820895522388</v>
      </c>
      <c r="J4" s="27">
        <f t="shared" si="0"/>
        <v>1.1417910447761195</v>
      </c>
      <c r="K4" s="27">
        <f t="shared" si="1"/>
        <v>15.85820895522388</v>
      </c>
      <c r="L4" s="27">
        <f t="shared" si="2"/>
        <v>14.272388059701493</v>
      </c>
      <c r="M4" s="37">
        <f t="shared" si="10"/>
        <v>14.2</v>
      </c>
      <c r="N4" s="37">
        <f t="shared" si="11"/>
        <v>0.4</v>
      </c>
      <c r="O4" s="36">
        <f>O3+0.5</f>
        <v>-12.5</v>
      </c>
      <c r="P4" s="33">
        <f t="shared" si="12"/>
        <v>13.399999999999999</v>
      </c>
      <c r="Q4" s="27">
        <f t="shared" si="13"/>
        <v>13.799999999999999</v>
      </c>
      <c r="R4" s="27">
        <f t="shared" si="14"/>
        <v>0.4</v>
      </c>
      <c r="S4" s="27">
        <v>8</v>
      </c>
      <c r="T4" s="27">
        <v>12</v>
      </c>
      <c r="U4" s="27">
        <v>12</v>
      </c>
      <c r="V4" s="27">
        <v>17</v>
      </c>
      <c r="W4" s="27">
        <v>17</v>
      </c>
      <c r="X4" s="27">
        <v>17</v>
      </c>
      <c r="Y4" s="27">
        <v>17</v>
      </c>
      <c r="Z4" s="27">
        <f t="shared" si="15"/>
        <v>-12.5</v>
      </c>
      <c r="AA4" s="27">
        <v>3.96</v>
      </c>
      <c r="AB4" s="27">
        <v>1.52</v>
      </c>
      <c r="AC4" s="27">
        <v>2.13</v>
      </c>
      <c r="AD4" s="27">
        <v>1.37</v>
      </c>
      <c r="AE4" s="27">
        <v>3.05</v>
      </c>
      <c r="AF4" s="27">
        <v>1.37</v>
      </c>
      <c r="AG4" s="27">
        <f t="shared" si="16"/>
        <v>-12.5</v>
      </c>
      <c r="AH4" s="27">
        <f t="shared" si="17"/>
        <v>-8.54</v>
      </c>
      <c r="AI4" s="27">
        <f t="shared" si="18"/>
        <v>-7.02</v>
      </c>
      <c r="AJ4" s="27">
        <f t="shared" si="19"/>
        <v>-4.89</v>
      </c>
      <c r="AK4" s="27">
        <f t="shared" si="20"/>
        <v>-3.52</v>
      </c>
      <c r="AL4" s="27">
        <f t="shared" si="21"/>
        <v>-0.47</v>
      </c>
      <c r="AM4" s="27">
        <f t="shared" si="22"/>
        <v>0.9</v>
      </c>
      <c r="AN4" s="27">
        <f t="shared" si="23"/>
        <v>0</v>
      </c>
      <c r="AO4" s="27">
        <f t="shared" si="24"/>
        <v>0</v>
      </c>
      <c r="AP4" s="27">
        <f t="shared" si="25"/>
        <v>0</v>
      </c>
      <c r="AQ4" s="27">
        <f t="shared" si="26"/>
        <v>0</v>
      </c>
      <c r="AR4" s="27">
        <f t="shared" si="27"/>
        <v>0</v>
      </c>
      <c r="AS4" s="27">
        <f t="shared" si="28"/>
        <v>0</v>
      </c>
      <c r="AT4" s="27">
        <f t="shared" si="29"/>
        <v>17</v>
      </c>
      <c r="AU4" s="27">
        <f t="shared" si="30"/>
        <v>0</v>
      </c>
      <c r="AV4" s="27">
        <f t="shared" si="31"/>
        <v>0</v>
      </c>
      <c r="AW4" s="27">
        <f t="shared" si="32"/>
        <v>0</v>
      </c>
      <c r="AX4" s="27">
        <f t="shared" si="33"/>
        <v>0</v>
      </c>
      <c r="AY4" s="27">
        <f t="shared" si="34"/>
        <v>0</v>
      </c>
      <c r="AZ4" s="27">
        <f t="shared" si="35"/>
        <v>0</v>
      </c>
      <c r="BA4" s="27">
        <f t="shared" si="36"/>
        <v>0.9</v>
      </c>
      <c r="BB4" s="27">
        <f t="shared" si="37"/>
        <v>0</v>
      </c>
      <c r="BC4" s="27">
        <f t="shared" si="38"/>
        <v>0</v>
      </c>
      <c r="BD4" s="27">
        <f t="shared" si="39"/>
        <v>0</v>
      </c>
      <c r="BE4" s="27">
        <f t="shared" si="40"/>
        <v>0</v>
      </c>
      <c r="BF4" s="27">
        <f t="shared" si="41"/>
        <v>0</v>
      </c>
      <c r="BG4" s="27">
        <f t="shared" si="42"/>
        <v>0</v>
      </c>
      <c r="BH4" s="27">
        <f t="shared" si="43"/>
        <v>15.3</v>
      </c>
      <c r="BI4" s="27">
        <f t="shared" si="44"/>
        <v>0</v>
      </c>
      <c r="BJ4" s="27">
        <f t="shared" si="45"/>
        <v>0</v>
      </c>
      <c r="BK4" s="27">
        <f t="shared" si="46"/>
        <v>0</v>
      </c>
      <c r="BL4" s="27">
        <f t="shared" si="47"/>
        <v>0</v>
      </c>
      <c r="BM4" s="27">
        <f t="shared" si="48"/>
        <v>0</v>
      </c>
      <c r="BN4" s="27">
        <f t="shared" si="49"/>
        <v>0</v>
      </c>
      <c r="BO4" s="27">
        <f t="shared" si="50"/>
        <v>14.272388059701493</v>
      </c>
      <c r="BP4" s="29">
        <f t="shared" si="51"/>
        <v>1.1417910447761195</v>
      </c>
      <c r="BQ4" s="29">
        <f t="shared" si="52"/>
        <v>15.85820895522388</v>
      </c>
      <c r="BR4" s="27">
        <f t="shared" si="53"/>
        <v>14.272388059701493</v>
      </c>
    </row>
    <row r="5" spans="3:70" ht="12.75">
      <c r="C5" s="34"/>
      <c r="G5" s="27">
        <f t="shared" si="7"/>
        <v>0</v>
      </c>
      <c r="H5" s="27">
        <f t="shared" si="8"/>
        <v>0</v>
      </c>
      <c r="I5" s="27">
        <f t="shared" si="9"/>
        <v>32.18582089552239</v>
      </c>
      <c r="J5" s="27">
        <f t="shared" si="0"/>
        <v>1.814179104477612</v>
      </c>
      <c r="K5" s="27">
        <f t="shared" si="1"/>
        <v>32.18582089552239</v>
      </c>
      <c r="L5" s="27">
        <f t="shared" si="2"/>
        <v>21.770149253731347</v>
      </c>
      <c r="M5" s="37">
        <f t="shared" si="10"/>
        <v>14.2</v>
      </c>
      <c r="N5" s="37">
        <f t="shared" si="11"/>
        <v>0.4</v>
      </c>
      <c r="O5" s="36">
        <f aca="true" t="shared" si="54" ref="O5:O68">O4+0.5</f>
        <v>-12</v>
      </c>
      <c r="P5" s="33">
        <f t="shared" si="12"/>
        <v>13.399999999999999</v>
      </c>
      <c r="Q5" s="27">
        <f t="shared" si="13"/>
        <v>13.799999999999999</v>
      </c>
      <c r="R5" s="27">
        <f t="shared" si="14"/>
        <v>0.4</v>
      </c>
      <c r="S5" s="27">
        <v>8</v>
      </c>
      <c r="T5" s="27">
        <v>12</v>
      </c>
      <c r="U5" s="27">
        <v>12</v>
      </c>
      <c r="V5" s="27">
        <v>17</v>
      </c>
      <c r="W5" s="27">
        <v>17</v>
      </c>
      <c r="X5" s="27">
        <v>17</v>
      </c>
      <c r="Y5" s="27">
        <v>17</v>
      </c>
      <c r="Z5" s="27">
        <f t="shared" si="15"/>
        <v>-12</v>
      </c>
      <c r="AA5" s="27">
        <v>3.96</v>
      </c>
      <c r="AB5" s="27">
        <v>1.52</v>
      </c>
      <c r="AC5" s="27">
        <v>2.13</v>
      </c>
      <c r="AD5" s="27">
        <v>1.37</v>
      </c>
      <c r="AE5" s="27">
        <v>3.05</v>
      </c>
      <c r="AF5" s="27">
        <v>1.37</v>
      </c>
      <c r="AG5" s="27">
        <f t="shared" si="16"/>
        <v>-12</v>
      </c>
      <c r="AH5" s="27">
        <f t="shared" si="17"/>
        <v>-8.04</v>
      </c>
      <c r="AI5" s="27">
        <f t="shared" si="18"/>
        <v>-6.52</v>
      </c>
      <c r="AJ5" s="27">
        <f t="shared" si="19"/>
        <v>-4.39</v>
      </c>
      <c r="AK5" s="27">
        <f t="shared" si="20"/>
        <v>-3.02</v>
      </c>
      <c r="AL5" s="27">
        <f t="shared" si="21"/>
        <v>0.03</v>
      </c>
      <c r="AM5" s="27">
        <f t="shared" si="22"/>
        <v>1.4</v>
      </c>
      <c r="AN5" s="27">
        <f t="shared" si="23"/>
        <v>0</v>
      </c>
      <c r="AO5" s="27">
        <f t="shared" si="24"/>
        <v>0</v>
      </c>
      <c r="AP5" s="27">
        <f t="shared" si="25"/>
        <v>0</v>
      </c>
      <c r="AQ5" s="27">
        <f t="shared" si="26"/>
        <v>0</v>
      </c>
      <c r="AR5" s="27">
        <f t="shared" si="27"/>
        <v>0</v>
      </c>
      <c r="AS5" s="27">
        <f t="shared" si="28"/>
        <v>17</v>
      </c>
      <c r="AT5" s="27">
        <f t="shared" si="29"/>
        <v>17</v>
      </c>
      <c r="AU5" s="27">
        <f t="shared" si="30"/>
        <v>0</v>
      </c>
      <c r="AV5" s="27">
        <f t="shared" si="31"/>
        <v>0</v>
      </c>
      <c r="AW5" s="27">
        <f t="shared" si="32"/>
        <v>0</v>
      </c>
      <c r="AX5" s="27">
        <f t="shared" si="33"/>
        <v>0</v>
      </c>
      <c r="AY5" s="27">
        <f t="shared" si="34"/>
        <v>0</v>
      </c>
      <c r="AZ5" s="27">
        <f t="shared" si="35"/>
        <v>0.03</v>
      </c>
      <c r="BA5" s="27">
        <f t="shared" si="36"/>
        <v>1.4</v>
      </c>
      <c r="BB5" s="27">
        <f t="shared" si="37"/>
        <v>0</v>
      </c>
      <c r="BC5" s="27">
        <f t="shared" si="38"/>
        <v>0</v>
      </c>
      <c r="BD5" s="27">
        <f t="shared" si="39"/>
        <v>0</v>
      </c>
      <c r="BE5" s="27">
        <f t="shared" si="40"/>
        <v>0</v>
      </c>
      <c r="BF5" s="27">
        <f t="shared" si="41"/>
        <v>0</v>
      </c>
      <c r="BG5" s="27">
        <f t="shared" si="42"/>
        <v>0.51</v>
      </c>
      <c r="BH5" s="27">
        <f t="shared" si="43"/>
        <v>23.799999999999997</v>
      </c>
      <c r="BI5" s="27">
        <f t="shared" si="44"/>
        <v>0</v>
      </c>
      <c r="BJ5" s="27">
        <f t="shared" si="45"/>
        <v>0</v>
      </c>
      <c r="BK5" s="27">
        <f t="shared" si="46"/>
        <v>0</v>
      </c>
      <c r="BL5" s="27">
        <f t="shared" si="47"/>
        <v>0</v>
      </c>
      <c r="BM5" s="27">
        <f t="shared" si="48"/>
        <v>0</v>
      </c>
      <c r="BN5" s="27">
        <f t="shared" si="49"/>
        <v>0.9655746268656716</v>
      </c>
      <c r="BO5" s="27">
        <f t="shared" si="50"/>
        <v>21.770149253731347</v>
      </c>
      <c r="BP5" s="29">
        <f t="shared" si="51"/>
        <v>1.814179104477612</v>
      </c>
      <c r="BQ5" s="29">
        <f t="shared" si="52"/>
        <v>32.18582089552239</v>
      </c>
      <c r="BR5" s="27">
        <f t="shared" si="53"/>
        <v>21.770149253731347</v>
      </c>
    </row>
    <row r="6" spans="7:70" ht="12.75">
      <c r="G6" s="27">
        <f t="shared" si="7"/>
        <v>0</v>
      </c>
      <c r="H6" s="27">
        <f t="shared" si="8"/>
        <v>0</v>
      </c>
      <c r="I6" s="27">
        <f t="shared" si="9"/>
        <v>30.91716417910448</v>
      </c>
      <c r="J6" s="27">
        <f t="shared" si="0"/>
        <v>3.0828358208955224</v>
      </c>
      <c r="K6" s="27">
        <f t="shared" si="1"/>
        <v>30.91716417910448</v>
      </c>
      <c r="L6" s="27">
        <f t="shared" si="2"/>
        <v>35.45261194029851</v>
      </c>
      <c r="M6" s="37">
        <f t="shared" si="10"/>
        <v>14.2</v>
      </c>
      <c r="N6" s="37">
        <f t="shared" si="11"/>
        <v>0.4</v>
      </c>
      <c r="O6" s="36">
        <f t="shared" si="54"/>
        <v>-11.5</v>
      </c>
      <c r="P6" s="33">
        <f t="shared" si="12"/>
        <v>13.399999999999999</v>
      </c>
      <c r="Q6" s="27">
        <f t="shared" si="13"/>
        <v>13.799999999999999</v>
      </c>
      <c r="R6" s="27">
        <f t="shared" si="14"/>
        <v>0.4</v>
      </c>
      <c r="S6" s="27">
        <v>8</v>
      </c>
      <c r="T6" s="27">
        <v>12</v>
      </c>
      <c r="U6" s="27">
        <v>12</v>
      </c>
      <c r="V6" s="27">
        <v>17</v>
      </c>
      <c r="W6" s="27">
        <v>17</v>
      </c>
      <c r="X6" s="27">
        <v>17</v>
      </c>
      <c r="Y6" s="27">
        <v>17</v>
      </c>
      <c r="Z6" s="27">
        <f t="shared" si="15"/>
        <v>-11.5</v>
      </c>
      <c r="AA6" s="27">
        <v>3.96</v>
      </c>
      <c r="AB6" s="27">
        <v>1.52</v>
      </c>
      <c r="AC6" s="27">
        <v>2.13</v>
      </c>
      <c r="AD6" s="27">
        <v>1.37</v>
      </c>
      <c r="AE6" s="27">
        <v>3.05</v>
      </c>
      <c r="AF6" s="27">
        <v>1.37</v>
      </c>
      <c r="AG6" s="27">
        <f t="shared" si="16"/>
        <v>-11.5</v>
      </c>
      <c r="AH6" s="27">
        <f t="shared" si="17"/>
        <v>-7.54</v>
      </c>
      <c r="AI6" s="27">
        <f t="shared" si="18"/>
        <v>-6.02</v>
      </c>
      <c r="AJ6" s="27">
        <f t="shared" si="19"/>
        <v>-3.89</v>
      </c>
      <c r="AK6" s="27">
        <f t="shared" si="20"/>
        <v>-2.52</v>
      </c>
      <c r="AL6" s="27">
        <f t="shared" si="21"/>
        <v>0.53</v>
      </c>
      <c r="AM6" s="27">
        <f t="shared" si="22"/>
        <v>1.9</v>
      </c>
      <c r="AN6" s="27">
        <f t="shared" si="23"/>
        <v>0</v>
      </c>
      <c r="AO6" s="27">
        <f t="shared" si="24"/>
        <v>0</v>
      </c>
      <c r="AP6" s="27">
        <f t="shared" si="25"/>
        <v>0</v>
      </c>
      <c r="AQ6" s="27">
        <f t="shared" si="26"/>
        <v>0</v>
      </c>
      <c r="AR6" s="27">
        <f t="shared" si="27"/>
        <v>0</v>
      </c>
      <c r="AS6" s="27">
        <f t="shared" si="28"/>
        <v>17</v>
      </c>
      <c r="AT6" s="27">
        <f t="shared" si="29"/>
        <v>17</v>
      </c>
      <c r="AU6" s="27">
        <f t="shared" si="30"/>
        <v>0</v>
      </c>
      <c r="AV6" s="27">
        <f t="shared" si="31"/>
        <v>0</v>
      </c>
      <c r="AW6" s="27">
        <f t="shared" si="32"/>
        <v>0</v>
      </c>
      <c r="AX6" s="27">
        <f t="shared" si="33"/>
        <v>0</v>
      </c>
      <c r="AY6" s="27">
        <f t="shared" si="34"/>
        <v>0</v>
      </c>
      <c r="AZ6" s="27">
        <f t="shared" si="35"/>
        <v>0.53</v>
      </c>
      <c r="BA6" s="27">
        <f t="shared" si="36"/>
        <v>1.9</v>
      </c>
      <c r="BB6" s="27">
        <f t="shared" si="37"/>
        <v>0</v>
      </c>
      <c r="BC6" s="27">
        <f t="shared" si="38"/>
        <v>0</v>
      </c>
      <c r="BD6" s="27">
        <f t="shared" si="39"/>
        <v>0</v>
      </c>
      <c r="BE6" s="27">
        <f t="shared" si="40"/>
        <v>0</v>
      </c>
      <c r="BF6" s="27">
        <f t="shared" si="41"/>
        <v>0</v>
      </c>
      <c r="BG6" s="27">
        <f t="shared" si="42"/>
        <v>9.01</v>
      </c>
      <c r="BH6" s="27">
        <f t="shared" si="43"/>
        <v>32.3</v>
      </c>
      <c r="BI6" s="27">
        <f t="shared" si="44"/>
        <v>0</v>
      </c>
      <c r="BJ6" s="27">
        <f t="shared" si="45"/>
        <v>0</v>
      </c>
      <c r="BK6" s="27">
        <f t="shared" si="46"/>
        <v>0</v>
      </c>
      <c r="BL6" s="27">
        <f t="shared" si="47"/>
        <v>0</v>
      </c>
      <c r="BM6" s="27">
        <f t="shared" si="48"/>
        <v>0</v>
      </c>
      <c r="BN6" s="27">
        <f t="shared" si="49"/>
        <v>16.386097014925376</v>
      </c>
      <c r="BO6" s="27">
        <f t="shared" si="50"/>
        <v>35.45261194029851</v>
      </c>
      <c r="BP6" s="29">
        <f t="shared" si="51"/>
        <v>3.0828358208955224</v>
      </c>
      <c r="BQ6" s="29">
        <f t="shared" si="52"/>
        <v>30.91716417910448</v>
      </c>
      <c r="BR6" s="27">
        <f t="shared" si="53"/>
        <v>35.45261194029851</v>
      </c>
    </row>
    <row r="7" spans="2:70" ht="12.75">
      <c r="B7" s="33"/>
      <c r="G7" s="27">
        <f t="shared" si="7"/>
        <v>0</v>
      </c>
      <c r="H7" s="27">
        <f t="shared" si="8"/>
        <v>0</v>
      </c>
      <c r="I7" s="27">
        <f t="shared" si="9"/>
        <v>29.648507462686567</v>
      </c>
      <c r="J7" s="27">
        <f t="shared" si="0"/>
        <v>4.351492537313433</v>
      </c>
      <c r="K7" s="27">
        <f t="shared" si="1"/>
        <v>29.648507462686567</v>
      </c>
      <c r="L7" s="27">
        <f t="shared" si="2"/>
        <v>47.86641791044776</v>
      </c>
      <c r="M7" s="37">
        <f t="shared" si="10"/>
        <v>14.2</v>
      </c>
      <c r="N7" s="37">
        <f t="shared" si="11"/>
        <v>0.4</v>
      </c>
      <c r="O7" s="36">
        <f t="shared" si="54"/>
        <v>-11</v>
      </c>
      <c r="P7" s="33">
        <f t="shared" si="12"/>
        <v>13.399999999999999</v>
      </c>
      <c r="Q7" s="27">
        <f t="shared" si="13"/>
        <v>13.799999999999999</v>
      </c>
      <c r="R7" s="27">
        <f t="shared" si="14"/>
        <v>0.4</v>
      </c>
      <c r="S7" s="27">
        <v>8</v>
      </c>
      <c r="T7" s="27">
        <v>12</v>
      </c>
      <c r="U7" s="27">
        <v>12</v>
      </c>
      <c r="V7" s="27">
        <v>17</v>
      </c>
      <c r="W7" s="27">
        <v>17</v>
      </c>
      <c r="X7" s="27">
        <v>17</v>
      </c>
      <c r="Y7" s="27">
        <v>17</v>
      </c>
      <c r="Z7" s="27">
        <f t="shared" si="15"/>
        <v>-11</v>
      </c>
      <c r="AA7" s="27">
        <v>3.96</v>
      </c>
      <c r="AB7" s="27">
        <v>1.52</v>
      </c>
      <c r="AC7" s="27">
        <v>2.13</v>
      </c>
      <c r="AD7" s="27">
        <v>1.37</v>
      </c>
      <c r="AE7" s="27">
        <v>3.05</v>
      </c>
      <c r="AF7" s="27">
        <v>1.37</v>
      </c>
      <c r="AG7" s="27">
        <f t="shared" si="16"/>
        <v>-11</v>
      </c>
      <c r="AH7" s="27">
        <f t="shared" si="17"/>
        <v>-7.04</v>
      </c>
      <c r="AI7" s="27">
        <f t="shared" si="18"/>
        <v>-5.52</v>
      </c>
      <c r="AJ7" s="27">
        <f t="shared" si="19"/>
        <v>-3.39</v>
      </c>
      <c r="AK7" s="27">
        <f t="shared" si="20"/>
        <v>-2.02</v>
      </c>
      <c r="AL7" s="27">
        <f t="shared" si="21"/>
        <v>1.03</v>
      </c>
      <c r="AM7" s="27">
        <f t="shared" si="22"/>
        <v>2.4</v>
      </c>
      <c r="AN7" s="27">
        <f t="shared" si="23"/>
        <v>0</v>
      </c>
      <c r="AO7" s="27">
        <f t="shared" si="24"/>
        <v>0</v>
      </c>
      <c r="AP7" s="27">
        <f t="shared" si="25"/>
        <v>0</v>
      </c>
      <c r="AQ7" s="27">
        <f t="shared" si="26"/>
        <v>0</v>
      </c>
      <c r="AR7" s="27">
        <f t="shared" si="27"/>
        <v>0</v>
      </c>
      <c r="AS7" s="27">
        <f t="shared" si="28"/>
        <v>17</v>
      </c>
      <c r="AT7" s="27">
        <f t="shared" si="29"/>
        <v>17</v>
      </c>
      <c r="AU7" s="27">
        <f t="shared" si="30"/>
        <v>0</v>
      </c>
      <c r="AV7" s="27">
        <f t="shared" si="31"/>
        <v>0</v>
      </c>
      <c r="AW7" s="27">
        <f t="shared" si="32"/>
        <v>0</v>
      </c>
      <c r="AX7" s="27">
        <f t="shared" si="33"/>
        <v>0</v>
      </c>
      <c r="AY7" s="27">
        <f t="shared" si="34"/>
        <v>0</v>
      </c>
      <c r="AZ7" s="27">
        <f t="shared" si="35"/>
        <v>1.03</v>
      </c>
      <c r="BA7" s="27">
        <f t="shared" si="36"/>
        <v>2.4</v>
      </c>
      <c r="BB7" s="27">
        <f t="shared" si="37"/>
        <v>0</v>
      </c>
      <c r="BC7" s="27">
        <f t="shared" si="38"/>
        <v>0</v>
      </c>
      <c r="BD7" s="27">
        <f t="shared" si="39"/>
        <v>0</v>
      </c>
      <c r="BE7" s="27">
        <f t="shared" si="40"/>
        <v>0</v>
      </c>
      <c r="BF7" s="27">
        <f t="shared" si="41"/>
        <v>0</v>
      </c>
      <c r="BG7" s="27">
        <f t="shared" si="42"/>
        <v>17.51</v>
      </c>
      <c r="BH7" s="27">
        <f t="shared" si="43"/>
        <v>40.8</v>
      </c>
      <c r="BI7" s="27">
        <f t="shared" si="44"/>
        <v>0</v>
      </c>
      <c r="BJ7" s="27">
        <f t="shared" si="45"/>
        <v>0</v>
      </c>
      <c r="BK7" s="27">
        <f t="shared" si="46"/>
        <v>0</v>
      </c>
      <c r="BL7" s="27">
        <f t="shared" si="47"/>
        <v>0</v>
      </c>
      <c r="BM7" s="27">
        <f t="shared" si="48"/>
        <v>0</v>
      </c>
      <c r="BN7" s="27">
        <f t="shared" si="49"/>
        <v>30.537962686567166</v>
      </c>
      <c r="BO7" s="27">
        <f t="shared" si="50"/>
        <v>47.86641791044776</v>
      </c>
      <c r="BP7" s="29">
        <f t="shared" si="51"/>
        <v>4.351492537313433</v>
      </c>
      <c r="BQ7" s="29">
        <f t="shared" si="52"/>
        <v>29.648507462686567</v>
      </c>
      <c r="BR7" s="27">
        <f t="shared" si="53"/>
        <v>47.86641791044776</v>
      </c>
    </row>
    <row r="8" spans="2:70" ht="12.75">
      <c r="B8" s="28"/>
      <c r="G8" s="27">
        <f t="shared" si="7"/>
        <v>0</v>
      </c>
      <c r="H8" s="27">
        <f t="shared" si="8"/>
        <v>0</v>
      </c>
      <c r="I8" s="27">
        <f t="shared" si="9"/>
        <v>28.379850746268655</v>
      </c>
      <c r="J8" s="27">
        <f t="shared" si="0"/>
        <v>5.620149253731344</v>
      </c>
      <c r="K8" s="27">
        <f t="shared" si="1"/>
        <v>28.379850746268655</v>
      </c>
      <c r="L8" s="27">
        <f t="shared" si="2"/>
        <v>59.01156716417909</v>
      </c>
      <c r="M8" s="37">
        <f t="shared" si="10"/>
        <v>14.2</v>
      </c>
      <c r="N8" s="37">
        <f t="shared" si="11"/>
        <v>0.4</v>
      </c>
      <c r="O8" s="36">
        <f t="shared" si="54"/>
        <v>-10.5</v>
      </c>
      <c r="P8" s="33">
        <f t="shared" si="12"/>
        <v>13.399999999999999</v>
      </c>
      <c r="Q8" s="27">
        <f t="shared" si="13"/>
        <v>13.799999999999999</v>
      </c>
      <c r="R8" s="27">
        <f t="shared" si="14"/>
        <v>0.4</v>
      </c>
      <c r="S8" s="27">
        <v>8</v>
      </c>
      <c r="T8" s="27">
        <v>12</v>
      </c>
      <c r="U8" s="27">
        <v>12</v>
      </c>
      <c r="V8" s="27">
        <v>17</v>
      </c>
      <c r="W8" s="27">
        <v>17</v>
      </c>
      <c r="X8" s="27">
        <v>17</v>
      </c>
      <c r="Y8" s="27">
        <v>17</v>
      </c>
      <c r="Z8" s="27">
        <f t="shared" si="15"/>
        <v>-10.5</v>
      </c>
      <c r="AA8" s="27">
        <v>3.96</v>
      </c>
      <c r="AB8" s="27">
        <v>1.52</v>
      </c>
      <c r="AC8" s="27">
        <v>2.13</v>
      </c>
      <c r="AD8" s="27">
        <v>1.37</v>
      </c>
      <c r="AE8" s="27">
        <v>3.05</v>
      </c>
      <c r="AF8" s="27">
        <v>1.37</v>
      </c>
      <c r="AG8" s="27">
        <f t="shared" si="16"/>
        <v>-10.5</v>
      </c>
      <c r="AH8" s="27">
        <f t="shared" si="17"/>
        <v>-6.54</v>
      </c>
      <c r="AI8" s="27">
        <f t="shared" si="18"/>
        <v>-5.02</v>
      </c>
      <c r="AJ8" s="27">
        <f t="shared" si="19"/>
        <v>-2.89</v>
      </c>
      <c r="AK8" s="27">
        <f t="shared" si="20"/>
        <v>-1.52</v>
      </c>
      <c r="AL8" s="27">
        <f t="shared" si="21"/>
        <v>1.53</v>
      </c>
      <c r="AM8" s="27">
        <f t="shared" si="22"/>
        <v>2.9</v>
      </c>
      <c r="AN8" s="27">
        <f t="shared" si="23"/>
        <v>0</v>
      </c>
      <c r="AO8" s="27">
        <f t="shared" si="24"/>
        <v>0</v>
      </c>
      <c r="AP8" s="27">
        <f t="shared" si="25"/>
        <v>0</v>
      </c>
      <c r="AQ8" s="27">
        <f t="shared" si="26"/>
        <v>0</v>
      </c>
      <c r="AR8" s="27">
        <f t="shared" si="27"/>
        <v>0</v>
      </c>
      <c r="AS8" s="27">
        <f t="shared" si="28"/>
        <v>17</v>
      </c>
      <c r="AT8" s="27">
        <f t="shared" si="29"/>
        <v>17</v>
      </c>
      <c r="AU8" s="27">
        <f t="shared" si="30"/>
        <v>0</v>
      </c>
      <c r="AV8" s="27">
        <f t="shared" si="31"/>
        <v>0</v>
      </c>
      <c r="AW8" s="27">
        <f t="shared" si="32"/>
        <v>0</v>
      </c>
      <c r="AX8" s="27">
        <f t="shared" si="33"/>
        <v>0</v>
      </c>
      <c r="AY8" s="27">
        <f t="shared" si="34"/>
        <v>0</v>
      </c>
      <c r="AZ8" s="27">
        <f t="shared" si="35"/>
        <v>1.53</v>
      </c>
      <c r="BA8" s="27">
        <f t="shared" si="36"/>
        <v>2.9</v>
      </c>
      <c r="BB8" s="27">
        <f t="shared" si="37"/>
        <v>0</v>
      </c>
      <c r="BC8" s="27">
        <f t="shared" si="38"/>
        <v>0</v>
      </c>
      <c r="BD8" s="27">
        <f t="shared" si="39"/>
        <v>0</v>
      </c>
      <c r="BE8" s="27">
        <f t="shared" si="40"/>
        <v>0</v>
      </c>
      <c r="BF8" s="27">
        <f t="shared" si="41"/>
        <v>0</v>
      </c>
      <c r="BG8" s="27">
        <f t="shared" si="42"/>
        <v>26.01</v>
      </c>
      <c r="BH8" s="27">
        <f t="shared" si="43"/>
        <v>49.3</v>
      </c>
      <c r="BI8" s="27">
        <f t="shared" si="44"/>
        <v>0</v>
      </c>
      <c r="BJ8" s="27">
        <f t="shared" si="45"/>
        <v>0</v>
      </c>
      <c r="BK8" s="27">
        <f t="shared" si="46"/>
        <v>0</v>
      </c>
      <c r="BL8" s="27">
        <f t="shared" si="47"/>
        <v>0</v>
      </c>
      <c r="BM8" s="27">
        <f t="shared" si="48"/>
        <v>0</v>
      </c>
      <c r="BN8" s="27">
        <f t="shared" si="49"/>
        <v>43.42117164179104</v>
      </c>
      <c r="BO8" s="27">
        <f t="shared" si="50"/>
        <v>59.01156716417909</v>
      </c>
      <c r="BP8" s="29">
        <f t="shared" si="51"/>
        <v>5.620149253731344</v>
      </c>
      <c r="BQ8" s="29">
        <f t="shared" si="52"/>
        <v>28.379850746268655</v>
      </c>
      <c r="BR8" s="27">
        <f t="shared" si="53"/>
        <v>59.01156716417909</v>
      </c>
    </row>
    <row r="9" spans="7:70" ht="12.75">
      <c r="G9" s="27">
        <f t="shared" si="7"/>
        <v>0</v>
      </c>
      <c r="H9" s="27">
        <f t="shared" si="8"/>
        <v>0</v>
      </c>
      <c r="I9" s="27">
        <f t="shared" si="9"/>
        <v>27.111194029850743</v>
      </c>
      <c r="J9" s="27">
        <f t="shared" si="0"/>
        <v>6.888805970149255</v>
      </c>
      <c r="K9" s="27">
        <f t="shared" si="1"/>
        <v>27.111194029850743</v>
      </c>
      <c r="L9" s="27">
        <f t="shared" si="2"/>
        <v>68.88805970149252</v>
      </c>
      <c r="M9" s="37">
        <f t="shared" si="10"/>
        <v>14.2</v>
      </c>
      <c r="N9" s="37">
        <f t="shared" si="11"/>
        <v>0.4</v>
      </c>
      <c r="O9" s="36">
        <f t="shared" si="54"/>
        <v>-10</v>
      </c>
      <c r="P9" s="33">
        <f t="shared" si="12"/>
        <v>13.399999999999999</v>
      </c>
      <c r="Q9" s="27">
        <f t="shared" si="13"/>
        <v>13.799999999999999</v>
      </c>
      <c r="R9" s="27">
        <f t="shared" si="14"/>
        <v>0.4</v>
      </c>
      <c r="S9" s="27">
        <v>8</v>
      </c>
      <c r="T9" s="27">
        <v>12</v>
      </c>
      <c r="U9" s="27">
        <v>12</v>
      </c>
      <c r="V9" s="27">
        <v>17</v>
      </c>
      <c r="W9" s="27">
        <v>17</v>
      </c>
      <c r="X9" s="27">
        <v>17</v>
      </c>
      <c r="Y9" s="27">
        <v>17</v>
      </c>
      <c r="Z9" s="27">
        <f t="shared" si="15"/>
        <v>-10</v>
      </c>
      <c r="AA9" s="27">
        <v>3.96</v>
      </c>
      <c r="AB9" s="27">
        <v>1.52</v>
      </c>
      <c r="AC9" s="27">
        <v>2.13</v>
      </c>
      <c r="AD9" s="27">
        <v>1.37</v>
      </c>
      <c r="AE9" s="27">
        <v>3.05</v>
      </c>
      <c r="AF9" s="27">
        <v>1.37</v>
      </c>
      <c r="AG9" s="27">
        <f t="shared" si="16"/>
        <v>-10</v>
      </c>
      <c r="AH9" s="27">
        <f t="shared" si="17"/>
        <v>-6.04</v>
      </c>
      <c r="AI9" s="27">
        <f t="shared" si="18"/>
        <v>-4.52</v>
      </c>
      <c r="AJ9" s="27">
        <f t="shared" si="19"/>
        <v>-2.39</v>
      </c>
      <c r="AK9" s="27">
        <f t="shared" si="20"/>
        <v>-1.02</v>
      </c>
      <c r="AL9" s="27">
        <f t="shared" si="21"/>
        <v>2.03</v>
      </c>
      <c r="AM9" s="27">
        <f t="shared" si="22"/>
        <v>3.4</v>
      </c>
      <c r="AN9" s="27">
        <f t="shared" si="23"/>
        <v>0</v>
      </c>
      <c r="AO9" s="27">
        <f t="shared" si="24"/>
        <v>0</v>
      </c>
      <c r="AP9" s="27">
        <f t="shared" si="25"/>
        <v>0</v>
      </c>
      <c r="AQ9" s="27">
        <f t="shared" si="26"/>
        <v>0</v>
      </c>
      <c r="AR9" s="27">
        <f t="shared" si="27"/>
        <v>0</v>
      </c>
      <c r="AS9" s="27">
        <f t="shared" si="28"/>
        <v>17</v>
      </c>
      <c r="AT9" s="27">
        <f t="shared" si="29"/>
        <v>17</v>
      </c>
      <c r="AU9" s="27">
        <f t="shared" si="30"/>
        <v>0</v>
      </c>
      <c r="AV9" s="27">
        <f t="shared" si="31"/>
        <v>0</v>
      </c>
      <c r="AW9" s="27">
        <f t="shared" si="32"/>
        <v>0</v>
      </c>
      <c r="AX9" s="27">
        <f t="shared" si="33"/>
        <v>0</v>
      </c>
      <c r="AY9" s="27">
        <f t="shared" si="34"/>
        <v>0</v>
      </c>
      <c r="AZ9" s="27">
        <f t="shared" si="35"/>
        <v>2.03</v>
      </c>
      <c r="BA9" s="27">
        <f t="shared" si="36"/>
        <v>3.4</v>
      </c>
      <c r="BB9" s="27">
        <f t="shared" si="37"/>
        <v>0</v>
      </c>
      <c r="BC9" s="27">
        <f t="shared" si="38"/>
        <v>0</v>
      </c>
      <c r="BD9" s="27">
        <f t="shared" si="39"/>
        <v>0</v>
      </c>
      <c r="BE9" s="27">
        <f t="shared" si="40"/>
        <v>0</v>
      </c>
      <c r="BF9" s="27">
        <f t="shared" si="41"/>
        <v>0</v>
      </c>
      <c r="BG9" s="27">
        <f t="shared" si="42"/>
        <v>34.51</v>
      </c>
      <c r="BH9" s="27">
        <f t="shared" si="43"/>
        <v>57.8</v>
      </c>
      <c r="BI9" s="27">
        <f t="shared" si="44"/>
        <v>0</v>
      </c>
      <c r="BJ9" s="27">
        <f t="shared" si="45"/>
        <v>0</v>
      </c>
      <c r="BK9" s="27">
        <f t="shared" si="46"/>
        <v>0</v>
      </c>
      <c r="BL9" s="27">
        <f t="shared" si="47"/>
        <v>0</v>
      </c>
      <c r="BM9" s="27">
        <f t="shared" si="48"/>
        <v>0</v>
      </c>
      <c r="BN9" s="27">
        <f t="shared" si="49"/>
        <v>55.035723880597004</v>
      </c>
      <c r="BO9" s="27">
        <f t="shared" si="50"/>
        <v>68.88805970149252</v>
      </c>
      <c r="BP9" s="29">
        <f t="shared" si="51"/>
        <v>6.888805970149255</v>
      </c>
      <c r="BQ9" s="29">
        <f t="shared" si="52"/>
        <v>27.111194029850743</v>
      </c>
      <c r="BR9" s="27">
        <f t="shared" si="53"/>
        <v>68.88805970149252</v>
      </c>
    </row>
    <row r="10" spans="1:70" ht="12.75">
      <c r="A10" s="24" t="s">
        <v>23</v>
      </c>
      <c r="B10" s="39"/>
      <c r="C10" s="39">
        <f>MAX(J130:K130)</f>
        <v>61.76268656716418</v>
      </c>
      <c r="D10" s="39" t="s">
        <v>24</v>
      </c>
      <c r="E10" s="25"/>
      <c r="G10" s="27">
        <f t="shared" si="7"/>
        <v>0</v>
      </c>
      <c r="H10" s="27">
        <f t="shared" si="8"/>
        <v>0</v>
      </c>
      <c r="I10" s="27">
        <f t="shared" si="9"/>
        <v>25.842537313432835</v>
      </c>
      <c r="J10" s="27">
        <f t="shared" si="0"/>
        <v>8.157462686567165</v>
      </c>
      <c r="K10" s="27">
        <f t="shared" si="1"/>
        <v>25.842537313432835</v>
      </c>
      <c r="L10" s="27">
        <f t="shared" si="2"/>
        <v>77.49589552238805</v>
      </c>
      <c r="M10" s="37">
        <f t="shared" si="10"/>
        <v>14.2</v>
      </c>
      <c r="N10" s="37">
        <f t="shared" si="11"/>
        <v>0.4</v>
      </c>
      <c r="O10" s="36">
        <f t="shared" si="54"/>
        <v>-9.5</v>
      </c>
      <c r="P10" s="33">
        <f t="shared" si="12"/>
        <v>13.399999999999999</v>
      </c>
      <c r="Q10" s="27">
        <f t="shared" si="13"/>
        <v>13.799999999999999</v>
      </c>
      <c r="R10" s="27">
        <f t="shared" si="14"/>
        <v>0.4</v>
      </c>
      <c r="S10" s="27">
        <v>8</v>
      </c>
      <c r="T10" s="27">
        <v>12</v>
      </c>
      <c r="U10" s="27">
        <v>12</v>
      </c>
      <c r="V10" s="27">
        <v>17</v>
      </c>
      <c r="W10" s="27">
        <v>17</v>
      </c>
      <c r="X10" s="27">
        <v>17</v>
      </c>
      <c r="Y10" s="27">
        <v>17</v>
      </c>
      <c r="Z10" s="27">
        <f t="shared" si="15"/>
        <v>-9.5</v>
      </c>
      <c r="AA10" s="27">
        <v>3.96</v>
      </c>
      <c r="AB10" s="27">
        <v>1.52</v>
      </c>
      <c r="AC10" s="27">
        <v>2.13</v>
      </c>
      <c r="AD10" s="27">
        <v>1.37</v>
      </c>
      <c r="AE10" s="27">
        <v>3.05</v>
      </c>
      <c r="AF10" s="27">
        <v>1.37</v>
      </c>
      <c r="AG10" s="27">
        <f t="shared" si="16"/>
        <v>-9.5</v>
      </c>
      <c r="AH10" s="27">
        <f t="shared" si="17"/>
        <v>-5.54</v>
      </c>
      <c r="AI10" s="27">
        <f t="shared" si="18"/>
        <v>-4.02</v>
      </c>
      <c r="AJ10" s="27">
        <f t="shared" si="19"/>
        <v>-1.89</v>
      </c>
      <c r="AK10" s="27">
        <f t="shared" si="20"/>
        <v>-0.52</v>
      </c>
      <c r="AL10" s="27">
        <f t="shared" si="21"/>
        <v>2.53</v>
      </c>
      <c r="AM10" s="27">
        <f t="shared" si="22"/>
        <v>3.9</v>
      </c>
      <c r="AN10" s="27">
        <f t="shared" si="23"/>
        <v>0</v>
      </c>
      <c r="AO10" s="27">
        <f t="shared" si="24"/>
        <v>0</v>
      </c>
      <c r="AP10" s="27">
        <f t="shared" si="25"/>
        <v>0</v>
      </c>
      <c r="AQ10" s="27">
        <f t="shared" si="26"/>
        <v>0</v>
      </c>
      <c r="AR10" s="27">
        <f t="shared" si="27"/>
        <v>0</v>
      </c>
      <c r="AS10" s="27">
        <f t="shared" si="28"/>
        <v>17</v>
      </c>
      <c r="AT10" s="27">
        <f t="shared" si="29"/>
        <v>17</v>
      </c>
      <c r="AU10" s="27">
        <f t="shared" si="30"/>
        <v>0</v>
      </c>
      <c r="AV10" s="27">
        <f t="shared" si="31"/>
        <v>0</v>
      </c>
      <c r="AW10" s="27">
        <f t="shared" si="32"/>
        <v>0</v>
      </c>
      <c r="AX10" s="27">
        <f t="shared" si="33"/>
        <v>0</v>
      </c>
      <c r="AY10" s="27">
        <f t="shared" si="34"/>
        <v>0</v>
      </c>
      <c r="AZ10" s="27">
        <f t="shared" si="35"/>
        <v>2.53</v>
      </c>
      <c r="BA10" s="27">
        <f t="shared" si="36"/>
        <v>3.9</v>
      </c>
      <c r="BB10" s="27">
        <f t="shared" si="37"/>
        <v>0</v>
      </c>
      <c r="BC10" s="27">
        <f t="shared" si="38"/>
        <v>0</v>
      </c>
      <c r="BD10" s="27">
        <f t="shared" si="39"/>
        <v>0</v>
      </c>
      <c r="BE10" s="27">
        <f t="shared" si="40"/>
        <v>0</v>
      </c>
      <c r="BF10" s="27">
        <f t="shared" si="41"/>
        <v>0</v>
      </c>
      <c r="BG10" s="27">
        <f t="shared" si="42"/>
        <v>43.01</v>
      </c>
      <c r="BH10" s="27">
        <f t="shared" si="43"/>
        <v>66.3</v>
      </c>
      <c r="BI10" s="27">
        <f t="shared" si="44"/>
        <v>0</v>
      </c>
      <c r="BJ10" s="27">
        <f t="shared" si="45"/>
        <v>0</v>
      </c>
      <c r="BK10" s="27">
        <f t="shared" si="46"/>
        <v>0</v>
      </c>
      <c r="BL10" s="27">
        <f t="shared" si="47"/>
        <v>0</v>
      </c>
      <c r="BM10" s="27">
        <f t="shared" si="48"/>
        <v>0</v>
      </c>
      <c r="BN10" s="27">
        <f t="shared" si="49"/>
        <v>65.38161940298507</v>
      </c>
      <c r="BO10" s="27">
        <f t="shared" si="50"/>
        <v>77.49589552238805</v>
      </c>
      <c r="BP10" s="29">
        <f t="shared" si="51"/>
        <v>8.157462686567165</v>
      </c>
      <c r="BQ10" s="29">
        <f t="shared" si="52"/>
        <v>25.842537313432835</v>
      </c>
      <c r="BR10" s="27">
        <f t="shared" si="53"/>
        <v>77.49589552238805</v>
      </c>
    </row>
    <row r="11" spans="1:70" ht="12.75">
      <c r="A11" s="40"/>
      <c r="B11" s="29"/>
      <c r="C11" s="29"/>
      <c r="D11" s="29"/>
      <c r="E11" s="38"/>
      <c r="G11" s="27">
        <f t="shared" si="7"/>
        <v>0</v>
      </c>
      <c r="H11" s="27">
        <f t="shared" si="8"/>
        <v>0</v>
      </c>
      <c r="I11" s="27">
        <f t="shared" si="9"/>
        <v>41.59925373134328</v>
      </c>
      <c r="J11" s="27">
        <f t="shared" si="0"/>
        <v>9.400746268656718</v>
      </c>
      <c r="K11" s="27">
        <f t="shared" si="1"/>
        <v>41.59925373134328</v>
      </c>
      <c r="L11" s="27">
        <f t="shared" si="2"/>
        <v>84.60671641791046</v>
      </c>
      <c r="M11" s="37">
        <f t="shared" si="10"/>
        <v>14.2</v>
      </c>
      <c r="N11" s="37">
        <f t="shared" si="11"/>
        <v>0.4</v>
      </c>
      <c r="O11" s="36">
        <f t="shared" si="54"/>
        <v>-9</v>
      </c>
      <c r="P11" s="33">
        <f t="shared" si="12"/>
        <v>13.399999999999999</v>
      </c>
      <c r="Q11" s="27">
        <f t="shared" si="13"/>
        <v>13.799999999999999</v>
      </c>
      <c r="R11" s="27">
        <f t="shared" si="14"/>
        <v>0.4</v>
      </c>
      <c r="S11" s="27">
        <v>8</v>
      </c>
      <c r="T11" s="27">
        <v>12</v>
      </c>
      <c r="U11" s="27">
        <v>12</v>
      </c>
      <c r="V11" s="27">
        <v>17</v>
      </c>
      <c r="W11" s="27">
        <v>17</v>
      </c>
      <c r="X11" s="27">
        <v>17</v>
      </c>
      <c r="Y11" s="27">
        <v>17</v>
      </c>
      <c r="Z11" s="27">
        <f t="shared" si="15"/>
        <v>-9</v>
      </c>
      <c r="AA11" s="27">
        <v>3.96</v>
      </c>
      <c r="AB11" s="27">
        <v>1.52</v>
      </c>
      <c r="AC11" s="27">
        <v>2.13</v>
      </c>
      <c r="AD11" s="27">
        <v>1.37</v>
      </c>
      <c r="AE11" s="27">
        <v>3.05</v>
      </c>
      <c r="AF11" s="27">
        <v>1.37</v>
      </c>
      <c r="AG11" s="27">
        <f t="shared" si="16"/>
        <v>-9</v>
      </c>
      <c r="AH11" s="27">
        <f t="shared" si="17"/>
        <v>-5.04</v>
      </c>
      <c r="AI11" s="27">
        <f t="shared" si="18"/>
        <v>-3.52</v>
      </c>
      <c r="AJ11" s="27">
        <f t="shared" si="19"/>
        <v>-1.39</v>
      </c>
      <c r="AK11" s="27">
        <f t="shared" si="20"/>
        <v>-0.02</v>
      </c>
      <c r="AL11" s="27">
        <f t="shared" si="21"/>
        <v>3.03</v>
      </c>
      <c r="AM11" s="27">
        <f t="shared" si="22"/>
        <v>4.4</v>
      </c>
      <c r="AN11" s="27">
        <f t="shared" si="23"/>
        <v>0</v>
      </c>
      <c r="AO11" s="27">
        <f t="shared" si="24"/>
        <v>0</v>
      </c>
      <c r="AP11" s="27">
        <f t="shared" si="25"/>
        <v>0</v>
      </c>
      <c r="AQ11" s="27">
        <f t="shared" si="26"/>
        <v>0</v>
      </c>
      <c r="AR11" s="27">
        <f t="shared" si="27"/>
        <v>17</v>
      </c>
      <c r="AS11" s="27">
        <f t="shared" si="28"/>
        <v>17</v>
      </c>
      <c r="AT11" s="27">
        <f t="shared" si="29"/>
        <v>17</v>
      </c>
      <c r="AU11" s="27">
        <f t="shared" si="30"/>
        <v>0</v>
      </c>
      <c r="AV11" s="27">
        <f t="shared" si="31"/>
        <v>0</v>
      </c>
      <c r="AW11" s="27">
        <f t="shared" si="32"/>
        <v>0</v>
      </c>
      <c r="AX11" s="27">
        <f t="shared" si="33"/>
        <v>0</v>
      </c>
      <c r="AY11" s="27">
        <f t="shared" si="34"/>
        <v>-0.02</v>
      </c>
      <c r="AZ11" s="27">
        <f t="shared" si="35"/>
        <v>3.03</v>
      </c>
      <c r="BA11" s="27">
        <f t="shared" si="36"/>
        <v>4.4</v>
      </c>
      <c r="BB11" s="27">
        <f t="shared" si="37"/>
        <v>0</v>
      </c>
      <c r="BC11" s="27">
        <f t="shared" si="38"/>
        <v>0</v>
      </c>
      <c r="BD11" s="27">
        <f t="shared" si="39"/>
        <v>0</v>
      </c>
      <c r="BE11" s="27">
        <f t="shared" si="40"/>
        <v>0</v>
      </c>
      <c r="BF11" s="27">
        <f t="shared" si="41"/>
        <v>-0.34</v>
      </c>
      <c r="BG11" s="27">
        <f t="shared" si="42"/>
        <v>51.51</v>
      </c>
      <c r="BH11" s="27">
        <f t="shared" si="43"/>
        <v>74.80000000000001</v>
      </c>
      <c r="BI11" s="27">
        <f t="shared" si="44"/>
        <v>0</v>
      </c>
      <c r="BJ11" s="27">
        <f t="shared" si="45"/>
        <v>0</v>
      </c>
      <c r="BK11" s="27">
        <f t="shared" si="46"/>
        <v>0</v>
      </c>
      <c r="BL11" s="27">
        <f t="shared" si="47"/>
        <v>0</v>
      </c>
      <c r="BM11" s="27">
        <f t="shared" si="48"/>
        <v>-0.8319850746268657</v>
      </c>
      <c r="BN11" s="27">
        <f t="shared" si="49"/>
        <v>74.19573880597014</v>
      </c>
      <c r="BO11" s="27">
        <f t="shared" si="50"/>
        <v>84.60671641791046</v>
      </c>
      <c r="BP11" s="29">
        <f t="shared" si="51"/>
        <v>9.400746268656718</v>
      </c>
      <c r="BQ11" s="29">
        <f t="shared" si="52"/>
        <v>41.59925373134328</v>
      </c>
      <c r="BR11" s="27">
        <f t="shared" si="53"/>
        <v>84.60671641791046</v>
      </c>
    </row>
    <row r="12" spans="1:70" ht="12.75">
      <c r="A12" s="40" t="s">
        <v>28</v>
      </c>
      <c r="B12" s="29"/>
      <c r="C12" s="29"/>
      <c r="D12" s="29"/>
      <c r="E12" s="38"/>
      <c r="G12" s="27">
        <f t="shared" si="7"/>
        <v>0</v>
      </c>
      <c r="H12" s="27">
        <f t="shared" si="8"/>
        <v>0</v>
      </c>
      <c r="I12" s="27">
        <f t="shared" si="9"/>
        <v>39.69626865671641</v>
      </c>
      <c r="J12" s="27">
        <f t="shared" si="0"/>
        <v>11.303731343283586</v>
      </c>
      <c r="K12" s="27">
        <f t="shared" si="1"/>
        <v>39.69626865671641</v>
      </c>
      <c r="L12" s="27">
        <f t="shared" si="2"/>
        <v>96.08171641791043</v>
      </c>
      <c r="M12" s="37">
        <f t="shared" si="10"/>
        <v>14.2</v>
      </c>
      <c r="N12" s="37">
        <f t="shared" si="11"/>
        <v>0.4</v>
      </c>
      <c r="O12" s="36">
        <f t="shared" si="54"/>
        <v>-8.5</v>
      </c>
      <c r="P12" s="33">
        <f t="shared" si="12"/>
        <v>13.399999999999999</v>
      </c>
      <c r="Q12" s="27">
        <f t="shared" si="13"/>
        <v>13.799999999999999</v>
      </c>
      <c r="R12" s="27">
        <f t="shared" si="14"/>
        <v>0.4</v>
      </c>
      <c r="S12" s="27">
        <v>8</v>
      </c>
      <c r="T12" s="27">
        <v>12</v>
      </c>
      <c r="U12" s="27">
        <v>12</v>
      </c>
      <c r="V12" s="27">
        <v>17</v>
      </c>
      <c r="W12" s="27">
        <v>17</v>
      </c>
      <c r="X12" s="27">
        <v>17</v>
      </c>
      <c r="Y12" s="27">
        <v>17</v>
      </c>
      <c r="Z12" s="27">
        <f t="shared" si="15"/>
        <v>-8.5</v>
      </c>
      <c r="AA12" s="27">
        <v>3.96</v>
      </c>
      <c r="AB12" s="27">
        <v>1.52</v>
      </c>
      <c r="AC12" s="27">
        <v>2.13</v>
      </c>
      <c r="AD12" s="27">
        <v>1.37</v>
      </c>
      <c r="AE12" s="27">
        <v>3.05</v>
      </c>
      <c r="AF12" s="27">
        <v>1.37</v>
      </c>
      <c r="AG12" s="27">
        <f t="shared" si="16"/>
        <v>-8.5</v>
      </c>
      <c r="AH12" s="27">
        <f t="shared" si="17"/>
        <v>-4.54</v>
      </c>
      <c r="AI12" s="27">
        <f t="shared" si="18"/>
        <v>-3.02</v>
      </c>
      <c r="AJ12" s="27">
        <f t="shared" si="19"/>
        <v>-0.89</v>
      </c>
      <c r="AK12" s="27">
        <f t="shared" si="20"/>
        <v>0.48</v>
      </c>
      <c r="AL12" s="27">
        <f t="shared" si="21"/>
        <v>3.53</v>
      </c>
      <c r="AM12" s="27">
        <f t="shared" si="22"/>
        <v>4.9</v>
      </c>
      <c r="AN12" s="27">
        <f t="shared" si="23"/>
        <v>0</v>
      </c>
      <c r="AO12" s="27">
        <f t="shared" si="24"/>
        <v>0</v>
      </c>
      <c r="AP12" s="27">
        <f t="shared" si="25"/>
        <v>0</v>
      </c>
      <c r="AQ12" s="27">
        <f t="shared" si="26"/>
        <v>0</v>
      </c>
      <c r="AR12" s="27">
        <f t="shared" si="27"/>
        <v>17</v>
      </c>
      <c r="AS12" s="27">
        <f t="shared" si="28"/>
        <v>17</v>
      </c>
      <c r="AT12" s="27">
        <f t="shared" si="29"/>
        <v>17</v>
      </c>
      <c r="AU12" s="27">
        <f t="shared" si="30"/>
        <v>0</v>
      </c>
      <c r="AV12" s="27">
        <f t="shared" si="31"/>
        <v>0</v>
      </c>
      <c r="AW12" s="27">
        <f t="shared" si="32"/>
        <v>0</v>
      </c>
      <c r="AX12" s="27">
        <f t="shared" si="33"/>
        <v>0</v>
      </c>
      <c r="AY12" s="27">
        <f t="shared" si="34"/>
        <v>0.48</v>
      </c>
      <c r="AZ12" s="27">
        <f t="shared" si="35"/>
        <v>3.53</v>
      </c>
      <c r="BA12" s="27">
        <f t="shared" si="36"/>
        <v>4.9</v>
      </c>
      <c r="BB12" s="27">
        <f t="shared" si="37"/>
        <v>0</v>
      </c>
      <c r="BC12" s="27">
        <f t="shared" si="38"/>
        <v>0</v>
      </c>
      <c r="BD12" s="27">
        <f t="shared" si="39"/>
        <v>0</v>
      </c>
      <c r="BE12" s="27">
        <f t="shared" si="40"/>
        <v>0</v>
      </c>
      <c r="BF12" s="27">
        <f t="shared" si="41"/>
        <v>8.16</v>
      </c>
      <c r="BG12" s="27">
        <f t="shared" si="42"/>
        <v>60.01</v>
      </c>
      <c r="BH12" s="27">
        <f t="shared" si="43"/>
        <v>83.30000000000001</v>
      </c>
      <c r="BI12" s="27">
        <f t="shared" si="44"/>
        <v>0</v>
      </c>
      <c r="BJ12" s="27">
        <f t="shared" si="45"/>
        <v>0</v>
      </c>
      <c r="BK12" s="27">
        <f t="shared" si="46"/>
        <v>0</v>
      </c>
      <c r="BL12" s="27">
        <f t="shared" si="47"/>
        <v>0</v>
      </c>
      <c r="BM12" s="27">
        <f t="shared" si="48"/>
        <v>19.054208955223878</v>
      </c>
      <c r="BN12" s="27">
        <f t="shared" si="49"/>
        <v>88.27782835820892</v>
      </c>
      <c r="BO12" s="27">
        <f t="shared" si="50"/>
        <v>96.08171641791043</v>
      </c>
      <c r="BP12" s="29">
        <f t="shared" si="51"/>
        <v>11.303731343283586</v>
      </c>
      <c r="BQ12" s="29">
        <f t="shared" si="52"/>
        <v>39.69626865671641</v>
      </c>
      <c r="BR12" s="27">
        <f t="shared" si="53"/>
        <v>96.08171641791043</v>
      </c>
    </row>
    <row r="13" spans="1:70" ht="12.75">
      <c r="A13" s="41"/>
      <c r="B13" s="42" t="s">
        <v>1</v>
      </c>
      <c r="C13" s="43">
        <f>H130</f>
        <v>0</v>
      </c>
      <c r="D13" s="43" t="s">
        <v>2</v>
      </c>
      <c r="E13" s="26"/>
      <c r="G13" s="27">
        <f t="shared" si="7"/>
        <v>0</v>
      </c>
      <c r="H13" s="27">
        <f t="shared" si="8"/>
        <v>0</v>
      </c>
      <c r="I13" s="27">
        <f t="shared" si="9"/>
        <v>55.288059701492536</v>
      </c>
      <c r="J13" s="27">
        <f t="shared" si="0"/>
        <v>12.711940298507466</v>
      </c>
      <c r="K13" s="27">
        <f t="shared" si="1"/>
        <v>55.288059701492536</v>
      </c>
      <c r="L13" s="27">
        <f t="shared" si="2"/>
        <v>101.69552238805971</v>
      </c>
      <c r="M13" s="37">
        <f t="shared" si="10"/>
        <v>14.2</v>
      </c>
      <c r="N13" s="37">
        <f t="shared" si="11"/>
        <v>0.4</v>
      </c>
      <c r="O13" s="36">
        <f t="shared" si="54"/>
        <v>-8</v>
      </c>
      <c r="P13" s="33">
        <f t="shared" si="12"/>
        <v>13.399999999999999</v>
      </c>
      <c r="Q13" s="27">
        <f t="shared" si="13"/>
        <v>13.799999999999999</v>
      </c>
      <c r="R13" s="27">
        <f t="shared" si="14"/>
        <v>0.4</v>
      </c>
      <c r="S13" s="27">
        <v>8</v>
      </c>
      <c r="T13" s="27">
        <v>12</v>
      </c>
      <c r="U13" s="27">
        <v>12</v>
      </c>
      <c r="V13" s="27">
        <v>17</v>
      </c>
      <c r="W13" s="27">
        <v>17</v>
      </c>
      <c r="X13" s="27">
        <v>17</v>
      </c>
      <c r="Y13" s="27">
        <v>17</v>
      </c>
      <c r="Z13" s="27">
        <f t="shared" si="15"/>
        <v>-8</v>
      </c>
      <c r="AA13" s="27">
        <v>3.96</v>
      </c>
      <c r="AB13" s="27">
        <v>1.52</v>
      </c>
      <c r="AC13" s="27">
        <v>2.13</v>
      </c>
      <c r="AD13" s="27">
        <v>1.37</v>
      </c>
      <c r="AE13" s="27">
        <v>3.05</v>
      </c>
      <c r="AF13" s="27">
        <v>1.37</v>
      </c>
      <c r="AG13" s="27">
        <f t="shared" si="16"/>
        <v>-8</v>
      </c>
      <c r="AH13" s="27">
        <f t="shared" si="17"/>
        <v>-4.04</v>
      </c>
      <c r="AI13" s="27">
        <f t="shared" si="18"/>
        <v>-2.52</v>
      </c>
      <c r="AJ13" s="27">
        <f t="shared" si="19"/>
        <v>-0.39</v>
      </c>
      <c r="AK13" s="27">
        <f t="shared" si="20"/>
        <v>0.98</v>
      </c>
      <c r="AL13" s="27">
        <f t="shared" si="21"/>
        <v>4.03</v>
      </c>
      <c r="AM13" s="27">
        <f t="shared" si="22"/>
        <v>5.4</v>
      </c>
      <c r="AN13" s="27">
        <f t="shared" si="23"/>
        <v>0</v>
      </c>
      <c r="AO13" s="27">
        <f t="shared" si="24"/>
        <v>0</v>
      </c>
      <c r="AP13" s="27">
        <f t="shared" si="25"/>
        <v>0</v>
      </c>
      <c r="AQ13" s="27">
        <f t="shared" si="26"/>
        <v>17</v>
      </c>
      <c r="AR13" s="27">
        <f t="shared" si="27"/>
        <v>17</v>
      </c>
      <c r="AS13" s="27">
        <f t="shared" si="28"/>
        <v>17</v>
      </c>
      <c r="AT13" s="27">
        <f t="shared" si="29"/>
        <v>17</v>
      </c>
      <c r="AU13" s="27">
        <f t="shared" si="30"/>
        <v>0</v>
      </c>
      <c r="AV13" s="27">
        <f t="shared" si="31"/>
        <v>0</v>
      </c>
      <c r="AW13" s="27">
        <f t="shared" si="32"/>
        <v>0</v>
      </c>
      <c r="AX13" s="27">
        <f t="shared" si="33"/>
        <v>-0.39</v>
      </c>
      <c r="AY13" s="27">
        <f t="shared" si="34"/>
        <v>0.98</v>
      </c>
      <c r="AZ13" s="27">
        <f t="shared" si="35"/>
        <v>4.03</v>
      </c>
      <c r="BA13" s="27">
        <f t="shared" si="36"/>
        <v>5.4</v>
      </c>
      <c r="BB13" s="27">
        <f t="shared" si="37"/>
        <v>0</v>
      </c>
      <c r="BC13" s="27">
        <f t="shared" si="38"/>
        <v>0</v>
      </c>
      <c r="BD13" s="27">
        <f t="shared" si="39"/>
        <v>0</v>
      </c>
      <c r="BE13" s="27">
        <f t="shared" si="40"/>
        <v>-6.63</v>
      </c>
      <c r="BF13" s="27">
        <f t="shared" si="41"/>
        <v>16.66</v>
      </c>
      <c r="BG13" s="27">
        <f t="shared" si="42"/>
        <v>68.51</v>
      </c>
      <c r="BH13" s="27">
        <f t="shared" si="43"/>
        <v>91.80000000000001</v>
      </c>
      <c r="BI13" s="27">
        <f t="shared" si="44"/>
        <v>0</v>
      </c>
      <c r="BJ13" s="27">
        <f t="shared" si="45"/>
        <v>0</v>
      </c>
      <c r="BK13" s="27">
        <f t="shared" si="46"/>
        <v>0</v>
      </c>
      <c r="BL13" s="27">
        <f t="shared" si="47"/>
        <v>-21.56234328358209</v>
      </c>
      <c r="BM13" s="27">
        <f t="shared" si="48"/>
        <v>30.89229850746268</v>
      </c>
      <c r="BN13" s="27">
        <f t="shared" si="49"/>
        <v>95.82088059701496</v>
      </c>
      <c r="BO13" s="27">
        <f t="shared" si="50"/>
        <v>101.69552238805971</v>
      </c>
      <c r="BP13" s="29">
        <f t="shared" si="51"/>
        <v>12.711940298507466</v>
      </c>
      <c r="BQ13" s="29">
        <f t="shared" si="52"/>
        <v>55.288059701492536</v>
      </c>
      <c r="BR13" s="27">
        <f t="shared" si="53"/>
        <v>101.69552238805971</v>
      </c>
    </row>
    <row r="14" spans="7:70" ht="12.75">
      <c r="G14" s="27">
        <f t="shared" si="7"/>
        <v>0</v>
      </c>
      <c r="H14" s="27">
        <f t="shared" si="8"/>
        <v>0</v>
      </c>
      <c r="I14" s="27">
        <f t="shared" si="9"/>
        <v>52.75074626865671</v>
      </c>
      <c r="J14" s="27">
        <f t="shared" si="0"/>
        <v>15.249253731343288</v>
      </c>
      <c r="K14" s="27">
        <f t="shared" si="1"/>
        <v>52.75074626865671</v>
      </c>
      <c r="L14" s="27">
        <f t="shared" si="2"/>
        <v>114.36940298507461</v>
      </c>
      <c r="M14" s="37">
        <f t="shared" si="10"/>
        <v>14.2</v>
      </c>
      <c r="N14" s="37">
        <f t="shared" si="11"/>
        <v>0.4</v>
      </c>
      <c r="O14" s="36">
        <f t="shared" si="54"/>
        <v>-7.5</v>
      </c>
      <c r="P14" s="33">
        <f t="shared" si="12"/>
        <v>13.399999999999999</v>
      </c>
      <c r="Q14" s="27">
        <f t="shared" si="13"/>
        <v>13.799999999999999</v>
      </c>
      <c r="R14" s="27">
        <f t="shared" si="14"/>
        <v>0.4</v>
      </c>
      <c r="S14" s="27">
        <v>8</v>
      </c>
      <c r="T14" s="27">
        <v>12</v>
      </c>
      <c r="U14" s="27">
        <v>12</v>
      </c>
      <c r="V14" s="27">
        <v>17</v>
      </c>
      <c r="W14" s="27">
        <v>17</v>
      </c>
      <c r="X14" s="27">
        <v>17</v>
      </c>
      <c r="Y14" s="27">
        <v>17</v>
      </c>
      <c r="Z14" s="27">
        <f t="shared" si="15"/>
        <v>-7.5</v>
      </c>
      <c r="AA14" s="27">
        <v>3.96</v>
      </c>
      <c r="AB14" s="27">
        <v>1.52</v>
      </c>
      <c r="AC14" s="27">
        <v>2.13</v>
      </c>
      <c r="AD14" s="27">
        <v>1.37</v>
      </c>
      <c r="AE14" s="27">
        <v>3.05</v>
      </c>
      <c r="AF14" s="27">
        <v>1.37</v>
      </c>
      <c r="AG14" s="27">
        <f t="shared" si="16"/>
        <v>-7.5</v>
      </c>
      <c r="AH14" s="27">
        <f t="shared" si="17"/>
        <v>-3.54</v>
      </c>
      <c r="AI14" s="27">
        <f t="shared" si="18"/>
        <v>-2.02</v>
      </c>
      <c r="AJ14" s="27">
        <f t="shared" si="19"/>
        <v>0.11</v>
      </c>
      <c r="AK14" s="27">
        <f t="shared" si="20"/>
        <v>1.48</v>
      </c>
      <c r="AL14" s="27">
        <f t="shared" si="21"/>
        <v>4.53</v>
      </c>
      <c r="AM14" s="27">
        <f t="shared" si="22"/>
        <v>5.9</v>
      </c>
      <c r="AN14" s="27">
        <f t="shared" si="23"/>
        <v>0</v>
      </c>
      <c r="AO14" s="27">
        <f t="shared" si="24"/>
        <v>0</v>
      </c>
      <c r="AP14" s="27">
        <f t="shared" si="25"/>
        <v>0</v>
      </c>
      <c r="AQ14" s="27">
        <f t="shared" si="26"/>
        <v>17</v>
      </c>
      <c r="AR14" s="27">
        <f t="shared" si="27"/>
        <v>17</v>
      </c>
      <c r="AS14" s="27">
        <f t="shared" si="28"/>
        <v>17</v>
      </c>
      <c r="AT14" s="27">
        <f t="shared" si="29"/>
        <v>17</v>
      </c>
      <c r="AU14" s="27">
        <f t="shared" si="30"/>
        <v>0</v>
      </c>
      <c r="AV14" s="27">
        <f t="shared" si="31"/>
        <v>0</v>
      </c>
      <c r="AW14" s="27">
        <f t="shared" si="32"/>
        <v>0</v>
      </c>
      <c r="AX14" s="27">
        <f t="shared" si="33"/>
        <v>0.11</v>
      </c>
      <c r="AY14" s="27">
        <f t="shared" si="34"/>
        <v>1.48</v>
      </c>
      <c r="AZ14" s="27">
        <f t="shared" si="35"/>
        <v>4.53</v>
      </c>
      <c r="BA14" s="27">
        <f t="shared" si="36"/>
        <v>5.9</v>
      </c>
      <c r="BB14" s="27">
        <f t="shared" si="37"/>
        <v>0</v>
      </c>
      <c r="BC14" s="27">
        <f t="shared" si="38"/>
        <v>0</v>
      </c>
      <c r="BD14" s="27">
        <f t="shared" si="39"/>
        <v>0</v>
      </c>
      <c r="BE14" s="27">
        <f t="shared" si="40"/>
        <v>1.87</v>
      </c>
      <c r="BF14" s="27">
        <f t="shared" si="41"/>
        <v>25.16</v>
      </c>
      <c r="BG14" s="27">
        <f t="shared" si="42"/>
        <v>77.01</v>
      </c>
      <c r="BH14" s="27">
        <f t="shared" si="43"/>
        <v>100.30000000000001</v>
      </c>
      <c r="BI14" s="27">
        <f t="shared" si="44"/>
        <v>0</v>
      </c>
      <c r="BJ14" s="27">
        <f t="shared" si="45"/>
        <v>0</v>
      </c>
      <c r="BK14" s="27">
        <f t="shared" si="46"/>
        <v>0</v>
      </c>
      <c r="BL14" s="27">
        <f t="shared" si="47"/>
        <v>5.802582089552239</v>
      </c>
      <c r="BM14" s="27">
        <f t="shared" si="48"/>
        <v>54.78110447761194</v>
      </c>
      <c r="BN14" s="27">
        <f t="shared" si="49"/>
        <v>111.97088059701494</v>
      </c>
      <c r="BO14" s="27">
        <f t="shared" si="50"/>
        <v>114.36940298507461</v>
      </c>
      <c r="BP14" s="29">
        <f t="shared" si="51"/>
        <v>15.249253731343288</v>
      </c>
      <c r="BQ14" s="29">
        <f t="shared" si="52"/>
        <v>52.75074626865671</v>
      </c>
      <c r="BR14" s="27">
        <f t="shared" si="53"/>
        <v>114.36940298507461</v>
      </c>
    </row>
    <row r="15" spans="7:70" ht="12.75">
      <c r="G15" s="27">
        <f t="shared" si="7"/>
        <v>0</v>
      </c>
      <c r="H15" s="27">
        <f t="shared" si="8"/>
        <v>0</v>
      </c>
      <c r="I15" s="27">
        <f t="shared" si="9"/>
        <v>50.213432835820896</v>
      </c>
      <c r="J15" s="27">
        <f t="shared" si="0"/>
        <v>17.786567164179107</v>
      </c>
      <c r="K15" s="27">
        <f t="shared" si="1"/>
        <v>50.213432835820896</v>
      </c>
      <c r="L15" s="27">
        <f t="shared" si="2"/>
        <v>125.58356716417913</v>
      </c>
      <c r="M15" s="37">
        <f t="shared" si="10"/>
        <v>14.2</v>
      </c>
      <c r="N15" s="37">
        <f t="shared" si="11"/>
        <v>0.4</v>
      </c>
      <c r="O15" s="36">
        <f t="shared" si="54"/>
        <v>-7</v>
      </c>
      <c r="P15" s="33">
        <f t="shared" si="12"/>
        <v>13.399999999999999</v>
      </c>
      <c r="Q15" s="27">
        <f t="shared" si="13"/>
        <v>13.799999999999999</v>
      </c>
      <c r="R15" s="27">
        <f t="shared" si="14"/>
        <v>0.4</v>
      </c>
      <c r="S15" s="27">
        <v>8</v>
      </c>
      <c r="T15" s="27">
        <v>12</v>
      </c>
      <c r="U15" s="27">
        <v>12</v>
      </c>
      <c r="V15" s="27">
        <v>17</v>
      </c>
      <c r="W15" s="27">
        <v>17</v>
      </c>
      <c r="X15" s="27">
        <v>17</v>
      </c>
      <c r="Y15" s="27">
        <v>17</v>
      </c>
      <c r="Z15" s="27">
        <f t="shared" si="15"/>
        <v>-7</v>
      </c>
      <c r="AA15" s="27">
        <v>3.96</v>
      </c>
      <c r="AB15" s="27">
        <v>1.52</v>
      </c>
      <c r="AC15" s="27">
        <v>2.13</v>
      </c>
      <c r="AD15" s="27">
        <v>1.37</v>
      </c>
      <c r="AE15" s="27">
        <v>3.05</v>
      </c>
      <c r="AF15" s="27">
        <v>1.37</v>
      </c>
      <c r="AG15" s="27">
        <f t="shared" si="16"/>
        <v>-7</v>
      </c>
      <c r="AH15" s="27">
        <f t="shared" si="17"/>
        <v>-3.04</v>
      </c>
      <c r="AI15" s="27">
        <f t="shared" si="18"/>
        <v>-1.52</v>
      </c>
      <c r="AJ15" s="27">
        <f t="shared" si="19"/>
        <v>0.61</v>
      </c>
      <c r="AK15" s="27">
        <f t="shared" si="20"/>
        <v>1.98</v>
      </c>
      <c r="AL15" s="27">
        <f t="shared" si="21"/>
        <v>5.03</v>
      </c>
      <c r="AM15" s="27">
        <f t="shared" si="22"/>
        <v>6.4</v>
      </c>
      <c r="AN15" s="27">
        <f t="shared" si="23"/>
        <v>0</v>
      </c>
      <c r="AO15" s="27">
        <f t="shared" si="24"/>
        <v>0</v>
      </c>
      <c r="AP15" s="27">
        <f t="shared" si="25"/>
        <v>0</v>
      </c>
      <c r="AQ15" s="27">
        <f t="shared" si="26"/>
        <v>17</v>
      </c>
      <c r="AR15" s="27">
        <f t="shared" si="27"/>
        <v>17</v>
      </c>
      <c r="AS15" s="27">
        <f t="shared" si="28"/>
        <v>17</v>
      </c>
      <c r="AT15" s="27">
        <f t="shared" si="29"/>
        <v>17</v>
      </c>
      <c r="AU15" s="27">
        <f t="shared" si="30"/>
        <v>0</v>
      </c>
      <c r="AV15" s="27">
        <f t="shared" si="31"/>
        <v>0</v>
      </c>
      <c r="AW15" s="27">
        <f t="shared" si="32"/>
        <v>0</v>
      </c>
      <c r="AX15" s="27">
        <f t="shared" si="33"/>
        <v>0.61</v>
      </c>
      <c r="AY15" s="27">
        <f t="shared" si="34"/>
        <v>1.98</v>
      </c>
      <c r="AZ15" s="27">
        <f t="shared" si="35"/>
        <v>5.03</v>
      </c>
      <c r="BA15" s="27">
        <f t="shared" si="36"/>
        <v>6.4</v>
      </c>
      <c r="BB15" s="27">
        <f t="shared" si="37"/>
        <v>0</v>
      </c>
      <c r="BC15" s="27">
        <f t="shared" si="38"/>
        <v>0</v>
      </c>
      <c r="BD15" s="27">
        <f t="shared" si="39"/>
        <v>0</v>
      </c>
      <c r="BE15" s="27">
        <f t="shared" si="40"/>
        <v>10.37</v>
      </c>
      <c r="BF15" s="27">
        <f t="shared" si="41"/>
        <v>33.66</v>
      </c>
      <c r="BG15" s="27">
        <f t="shared" si="42"/>
        <v>85.51</v>
      </c>
      <c r="BH15" s="27">
        <f t="shared" si="43"/>
        <v>108.80000000000001</v>
      </c>
      <c r="BI15" s="27">
        <f t="shared" si="44"/>
        <v>0</v>
      </c>
      <c r="BJ15" s="27">
        <f t="shared" si="45"/>
        <v>0</v>
      </c>
      <c r="BK15" s="27">
        <f t="shared" si="46"/>
        <v>0</v>
      </c>
      <c r="BL15" s="27">
        <f t="shared" si="47"/>
        <v>30.630194029850745</v>
      </c>
      <c r="BM15" s="27">
        <f t="shared" si="48"/>
        <v>76.13259701492537</v>
      </c>
      <c r="BN15" s="27">
        <f t="shared" si="49"/>
        <v>125.58356716417913</v>
      </c>
      <c r="BO15" s="27">
        <f t="shared" si="50"/>
        <v>124.50597014925377</v>
      </c>
      <c r="BP15" s="29">
        <f t="shared" si="51"/>
        <v>17.786567164179107</v>
      </c>
      <c r="BQ15" s="29">
        <f t="shared" si="52"/>
        <v>50.213432835820896</v>
      </c>
      <c r="BR15" s="27">
        <f t="shared" si="53"/>
        <v>125.58356716417913</v>
      </c>
    </row>
    <row r="16" spans="1:70" ht="12.75" customHeight="1">
      <c r="A16" s="24" t="s">
        <v>25</v>
      </c>
      <c r="B16" s="39"/>
      <c r="C16" s="39">
        <f>L130</f>
        <v>181.63167164179103</v>
      </c>
      <c r="D16" s="39" t="s">
        <v>26</v>
      </c>
      <c r="E16" s="25"/>
      <c r="G16" s="27">
        <f t="shared" si="7"/>
        <v>0</v>
      </c>
      <c r="H16" s="27">
        <f t="shared" si="8"/>
        <v>0</v>
      </c>
      <c r="I16" s="27">
        <f t="shared" si="9"/>
        <v>47.676119402985066</v>
      </c>
      <c r="J16" s="27">
        <f t="shared" si="0"/>
        <v>20.32388059701493</v>
      </c>
      <c r="K16" s="27">
        <f t="shared" si="1"/>
        <v>47.676119402985066</v>
      </c>
      <c r="L16" s="27">
        <f t="shared" si="2"/>
        <v>136.65894029850742</v>
      </c>
      <c r="M16" s="37">
        <f t="shared" si="10"/>
        <v>14.2</v>
      </c>
      <c r="N16" s="37">
        <f t="shared" si="11"/>
        <v>0.4</v>
      </c>
      <c r="O16" s="36">
        <f t="shared" si="54"/>
        <v>-6.5</v>
      </c>
      <c r="P16" s="33">
        <f t="shared" si="12"/>
        <v>13.399999999999999</v>
      </c>
      <c r="Q16" s="27">
        <f t="shared" si="13"/>
        <v>13.799999999999999</v>
      </c>
      <c r="R16" s="27">
        <f t="shared" si="14"/>
        <v>0.4</v>
      </c>
      <c r="S16" s="27">
        <v>8</v>
      </c>
      <c r="T16" s="27">
        <v>12</v>
      </c>
      <c r="U16" s="27">
        <v>12</v>
      </c>
      <c r="V16" s="27">
        <v>17</v>
      </c>
      <c r="W16" s="27">
        <v>17</v>
      </c>
      <c r="X16" s="27">
        <v>17</v>
      </c>
      <c r="Y16" s="27">
        <v>17</v>
      </c>
      <c r="Z16" s="27">
        <f t="shared" si="15"/>
        <v>-6.5</v>
      </c>
      <c r="AA16" s="27">
        <v>3.96</v>
      </c>
      <c r="AB16" s="27">
        <v>1.52</v>
      </c>
      <c r="AC16" s="27">
        <v>2.13</v>
      </c>
      <c r="AD16" s="27">
        <v>1.37</v>
      </c>
      <c r="AE16" s="27">
        <v>3.05</v>
      </c>
      <c r="AF16" s="27">
        <v>1.37</v>
      </c>
      <c r="AG16" s="27">
        <f t="shared" si="16"/>
        <v>-6.5</v>
      </c>
      <c r="AH16" s="27">
        <f t="shared" si="17"/>
        <v>-2.54</v>
      </c>
      <c r="AI16" s="27">
        <f t="shared" si="18"/>
        <v>-1.02</v>
      </c>
      <c r="AJ16" s="27">
        <f t="shared" si="19"/>
        <v>1.11</v>
      </c>
      <c r="AK16" s="27">
        <f t="shared" si="20"/>
        <v>2.48</v>
      </c>
      <c r="AL16" s="27">
        <f t="shared" si="21"/>
        <v>5.53</v>
      </c>
      <c r="AM16" s="27">
        <f t="shared" si="22"/>
        <v>6.9</v>
      </c>
      <c r="AN16" s="27">
        <f t="shared" si="23"/>
        <v>0</v>
      </c>
      <c r="AO16" s="27">
        <f t="shared" si="24"/>
        <v>0</v>
      </c>
      <c r="AP16" s="27">
        <f t="shared" si="25"/>
        <v>0</v>
      </c>
      <c r="AQ16" s="27">
        <f t="shared" si="26"/>
        <v>17</v>
      </c>
      <c r="AR16" s="27">
        <f t="shared" si="27"/>
        <v>17</v>
      </c>
      <c r="AS16" s="27">
        <f t="shared" si="28"/>
        <v>17</v>
      </c>
      <c r="AT16" s="27">
        <f t="shared" si="29"/>
        <v>17</v>
      </c>
      <c r="AU16" s="27">
        <f t="shared" si="30"/>
        <v>0</v>
      </c>
      <c r="AV16" s="27">
        <f t="shared" si="31"/>
        <v>0</v>
      </c>
      <c r="AW16" s="27">
        <f t="shared" si="32"/>
        <v>0</v>
      </c>
      <c r="AX16" s="27">
        <f t="shared" si="33"/>
        <v>1.11</v>
      </c>
      <c r="AY16" s="27">
        <f t="shared" si="34"/>
        <v>2.48</v>
      </c>
      <c r="AZ16" s="27">
        <f t="shared" si="35"/>
        <v>5.53</v>
      </c>
      <c r="BA16" s="27">
        <f t="shared" si="36"/>
        <v>6.9</v>
      </c>
      <c r="BB16" s="27">
        <f t="shared" si="37"/>
        <v>0</v>
      </c>
      <c r="BC16" s="27">
        <f t="shared" si="38"/>
        <v>0</v>
      </c>
      <c r="BD16" s="27">
        <f t="shared" si="39"/>
        <v>0</v>
      </c>
      <c r="BE16" s="27">
        <f t="shared" si="40"/>
        <v>18.87</v>
      </c>
      <c r="BF16" s="27">
        <f t="shared" si="41"/>
        <v>42.16</v>
      </c>
      <c r="BG16" s="27">
        <f t="shared" si="42"/>
        <v>94.01</v>
      </c>
      <c r="BH16" s="27">
        <f t="shared" si="43"/>
        <v>117.30000000000001</v>
      </c>
      <c r="BI16" s="27">
        <f t="shared" si="44"/>
        <v>0</v>
      </c>
      <c r="BJ16" s="27">
        <f t="shared" si="45"/>
        <v>0</v>
      </c>
      <c r="BK16" s="27">
        <f t="shared" si="46"/>
        <v>0</v>
      </c>
      <c r="BL16" s="27">
        <f t="shared" si="47"/>
        <v>52.92049253731343</v>
      </c>
      <c r="BM16" s="27">
        <f t="shared" si="48"/>
        <v>94.94677611940295</v>
      </c>
      <c r="BN16" s="27">
        <f t="shared" si="49"/>
        <v>136.65894029850742</v>
      </c>
      <c r="BO16" s="27">
        <f t="shared" si="50"/>
        <v>132.10522388059698</v>
      </c>
      <c r="BP16" s="29">
        <f t="shared" si="51"/>
        <v>20.32388059701493</v>
      </c>
      <c r="BQ16" s="29">
        <f t="shared" si="52"/>
        <v>47.676119402985066</v>
      </c>
      <c r="BR16" s="27">
        <f t="shared" si="53"/>
        <v>136.65894029850742</v>
      </c>
    </row>
    <row r="17" spans="1:70" ht="12.75">
      <c r="A17" s="40"/>
      <c r="B17" s="29"/>
      <c r="C17" s="29"/>
      <c r="D17" s="29"/>
      <c r="E17" s="38"/>
      <c r="G17" s="27">
        <f t="shared" si="7"/>
        <v>0</v>
      </c>
      <c r="H17" s="27">
        <f t="shared" si="8"/>
        <v>0</v>
      </c>
      <c r="I17" s="27">
        <f t="shared" si="9"/>
        <v>45.13880597014925</v>
      </c>
      <c r="J17" s="27">
        <f t="shared" si="0"/>
        <v>22.86119402985075</v>
      </c>
      <c r="K17" s="27">
        <f t="shared" si="1"/>
        <v>45.13880597014925</v>
      </c>
      <c r="L17" s="27">
        <f t="shared" si="2"/>
        <v>145.19700000000003</v>
      </c>
      <c r="M17" s="37">
        <f t="shared" si="10"/>
        <v>14.2</v>
      </c>
      <c r="N17" s="37">
        <f t="shared" si="11"/>
        <v>0.4</v>
      </c>
      <c r="O17" s="36">
        <f t="shared" si="54"/>
        <v>-6</v>
      </c>
      <c r="P17" s="33">
        <f t="shared" si="12"/>
        <v>13.399999999999999</v>
      </c>
      <c r="Q17" s="27">
        <f t="shared" si="13"/>
        <v>13.799999999999999</v>
      </c>
      <c r="R17" s="27">
        <f t="shared" si="14"/>
        <v>0.4</v>
      </c>
      <c r="S17" s="27">
        <v>8</v>
      </c>
      <c r="T17" s="27">
        <v>12</v>
      </c>
      <c r="U17" s="27">
        <v>12</v>
      </c>
      <c r="V17" s="27">
        <v>17</v>
      </c>
      <c r="W17" s="27">
        <v>17</v>
      </c>
      <c r="X17" s="27">
        <v>17</v>
      </c>
      <c r="Y17" s="27">
        <v>17</v>
      </c>
      <c r="Z17" s="27">
        <f t="shared" si="15"/>
        <v>-6</v>
      </c>
      <c r="AA17" s="27">
        <v>3.96</v>
      </c>
      <c r="AB17" s="27">
        <v>1.52</v>
      </c>
      <c r="AC17" s="27">
        <v>2.13</v>
      </c>
      <c r="AD17" s="27">
        <v>1.37</v>
      </c>
      <c r="AE17" s="27">
        <v>3.05</v>
      </c>
      <c r="AF17" s="27">
        <v>1.37</v>
      </c>
      <c r="AG17" s="27">
        <f t="shared" si="16"/>
        <v>-6</v>
      </c>
      <c r="AH17" s="27">
        <f t="shared" si="17"/>
        <v>-2.04</v>
      </c>
      <c r="AI17" s="27">
        <f t="shared" si="18"/>
        <v>-0.52</v>
      </c>
      <c r="AJ17" s="27">
        <f t="shared" si="19"/>
        <v>1.61</v>
      </c>
      <c r="AK17" s="27">
        <f t="shared" si="20"/>
        <v>2.98</v>
      </c>
      <c r="AL17" s="27">
        <f t="shared" si="21"/>
        <v>6.03</v>
      </c>
      <c r="AM17" s="27">
        <f t="shared" si="22"/>
        <v>7.4</v>
      </c>
      <c r="AN17" s="27">
        <f t="shared" si="23"/>
        <v>0</v>
      </c>
      <c r="AO17" s="27">
        <f t="shared" si="24"/>
        <v>0</v>
      </c>
      <c r="AP17" s="27">
        <f t="shared" si="25"/>
        <v>0</v>
      </c>
      <c r="AQ17" s="27">
        <f t="shared" si="26"/>
        <v>17</v>
      </c>
      <c r="AR17" s="27">
        <f t="shared" si="27"/>
        <v>17</v>
      </c>
      <c r="AS17" s="27">
        <f t="shared" si="28"/>
        <v>17</v>
      </c>
      <c r="AT17" s="27">
        <f t="shared" si="29"/>
        <v>17</v>
      </c>
      <c r="AU17" s="27">
        <f t="shared" si="30"/>
        <v>0</v>
      </c>
      <c r="AV17" s="27">
        <f t="shared" si="31"/>
        <v>0</v>
      </c>
      <c r="AW17" s="27">
        <f t="shared" si="32"/>
        <v>0</v>
      </c>
      <c r="AX17" s="27">
        <f t="shared" si="33"/>
        <v>1.61</v>
      </c>
      <c r="AY17" s="27">
        <f t="shared" si="34"/>
        <v>2.98</v>
      </c>
      <c r="AZ17" s="27">
        <f t="shared" si="35"/>
        <v>6.03</v>
      </c>
      <c r="BA17" s="27">
        <f t="shared" si="36"/>
        <v>7.4</v>
      </c>
      <c r="BB17" s="27">
        <f t="shared" si="37"/>
        <v>0</v>
      </c>
      <c r="BC17" s="27">
        <f t="shared" si="38"/>
        <v>0</v>
      </c>
      <c r="BD17" s="27">
        <f t="shared" si="39"/>
        <v>0</v>
      </c>
      <c r="BE17" s="27">
        <f t="shared" si="40"/>
        <v>27.37</v>
      </c>
      <c r="BF17" s="27">
        <f t="shared" si="41"/>
        <v>50.66</v>
      </c>
      <c r="BG17" s="27">
        <f t="shared" si="42"/>
        <v>102.51</v>
      </c>
      <c r="BH17" s="27">
        <f t="shared" si="43"/>
        <v>125.80000000000001</v>
      </c>
      <c r="BI17" s="27">
        <f t="shared" si="44"/>
        <v>0</v>
      </c>
      <c r="BJ17" s="27">
        <f t="shared" si="45"/>
        <v>0</v>
      </c>
      <c r="BK17" s="27">
        <f t="shared" si="46"/>
        <v>0</v>
      </c>
      <c r="BL17" s="27">
        <f t="shared" si="47"/>
        <v>72.6734776119403</v>
      </c>
      <c r="BM17" s="27">
        <f t="shared" si="48"/>
        <v>111.22364179104477</v>
      </c>
      <c r="BN17" s="27">
        <f t="shared" si="49"/>
        <v>145.19700000000003</v>
      </c>
      <c r="BO17" s="27">
        <f t="shared" si="50"/>
        <v>137.1671641791045</v>
      </c>
      <c r="BP17" s="29">
        <f t="shared" si="51"/>
        <v>22.86119402985075</v>
      </c>
      <c r="BQ17" s="29">
        <f t="shared" si="52"/>
        <v>45.13880597014925</v>
      </c>
      <c r="BR17" s="27">
        <f t="shared" si="53"/>
        <v>145.19700000000003</v>
      </c>
    </row>
    <row r="18" spans="1:70" ht="12.75">
      <c r="A18" s="40" t="s">
        <v>28</v>
      </c>
      <c r="B18" s="29"/>
      <c r="C18" s="29"/>
      <c r="D18" s="29"/>
      <c r="E18" s="38"/>
      <c r="G18" s="27">
        <f t="shared" si="7"/>
        <v>0</v>
      </c>
      <c r="H18" s="27">
        <f t="shared" si="8"/>
        <v>0</v>
      </c>
      <c r="I18" s="27">
        <f t="shared" si="9"/>
        <v>54.61940298507462</v>
      </c>
      <c r="J18" s="27">
        <f t="shared" si="0"/>
        <v>25.380597014925378</v>
      </c>
      <c r="K18" s="27">
        <f t="shared" si="1"/>
        <v>54.61940298507462</v>
      </c>
      <c r="L18" s="27">
        <f t="shared" si="2"/>
        <v>151.07470149253734</v>
      </c>
      <c r="M18" s="37">
        <f t="shared" si="10"/>
        <v>14.2</v>
      </c>
      <c r="N18" s="37">
        <f t="shared" si="11"/>
        <v>0.4</v>
      </c>
      <c r="O18" s="36">
        <f t="shared" si="54"/>
        <v>-5.5</v>
      </c>
      <c r="P18" s="33">
        <f t="shared" si="12"/>
        <v>13.399999999999999</v>
      </c>
      <c r="Q18" s="27">
        <f t="shared" si="13"/>
        <v>13.799999999999999</v>
      </c>
      <c r="R18" s="27">
        <f t="shared" si="14"/>
        <v>0.4</v>
      </c>
      <c r="S18" s="27">
        <v>8</v>
      </c>
      <c r="T18" s="27">
        <v>12</v>
      </c>
      <c r="U18" s="27">
        <v>12</v>
      </c>
      <c r="V18" s="27">
        <v>17</v>
      </c>
      <c r="W18" s="27">
        <v>17</v>
      </c>
      <c r="X18" s="27">
        <v>17</v>
      </c>
      <c r="Y18" s="27">
        <v>17</v>
      </c>
      <c r="Z18" s="27">
        <f t="shared" si="15"/>
        <v>-5.5</v>
      </c>
      <c r="AA18" s="27">
        <v>3.96</v>
      </c>
      <c r="AB18" s="27">
        <v>1.52</v>
      </c>
      <c r="AC18" s="27">
        <v>2.13</v>
      </c>
      <c r="AD18" s="27">
        <v>1.37</v>
      </c>
      <c r="AE18" s="27">
        <v>3.05</v>
      </c>
      <c r="AF18" s="27">
        <v>1.37</v>
      </c>
      <c r="AG18" s="27">
        <f t="shared" si="16"/>
        <v>-5.5</v>
      </c>
      <c r="AH18" s="27">
        <f t="shared" si="17"/>
        <v>-1.54</v>
      </c>
      <c r="AI18" s="27">
        <f t="shared" si="18"/>
        <v>-0.02</v>
      </c>
      <c r="AJ18" s="27">
        <f t="shared" si="19"/>
        <v>2.11</v>
      </c>
      <c r="AK18" s="27">
        <f t="shared" si="20"/>
        <v>3.48</v>
      </c>
      <c r="AL18" s="27">
        <f t="shared" si="21"/>
        <v>6.53</v>
      </c>
      <c r="AM18" s="27">
        <f t="shared" si="22"/>
        <v>7.9</v>
      </c>
      <c r="AN18" s="27">
        <f t="shared" si="23"/>
        <v>0</v>
      </c>
      <c r="AO18" s="27">
        <f t="shared" si="24"/>
        <v>0</v>
      </c>
      <c r="AP18" s="27">
        <f t="shared" si="25"/>
        <v>12</v>
      </c>
      <c r="AQ18" s="27">
        <f t="shared" si="26"/>
        <v>17</v>
      </c>
      <c r="AR18" s="27">
        <f t="shared" si="27"/>
        <v>17</v>
      </c>
      <c r="AS18" s="27">
        <f t="shared" si="28"/>
        <v>17</v>
      </c>
      <c r="AT18" s="27">
        <f t="shared" si="29"/>
        <v>17</v>
      </c>
      <c r="AU18" s="27">
        <f t="shared" si="30"/>
        <v>0</v>
      </c>
      <c r="AV18" s="27">
        <f t="shared" si="31"/>
        <v>0</v>
      </c>
      <c r="AW18" s="27">
        <f t="shared" si="32"/>
        <v>-0.02</v>
      </c>
      <c r="AX18" s="27">
        <f t="shared" si="33"/>
        <v>2.11</v>
      </c>
      <c r="AY18" s="27">
        <f t="shared" si="34"/>
        <v>3.48</v>
      </c>
      <c r="AZ18" s="27">
        <f t="shared" si="35"/>
        <v>6.53</v>
      </c>
      <c r="BA18" s="27">
        <f t="shared" si="36"/>
        <v>7.9</v>
      </c>
      <c r="BB18" s="27">
        <f t="shared" si="37"/>
        <v>0</v>
      </c>
      <c r="BC18" s="27">
        <f t="shared" si="38"/>
        <v>0</v>
      </c>
      <c r="BD18" s="27">
        <f t="shared" si="39"/>
        <v>-0.24</v>
      </c>
      <c r="BE18" s="27">
        <f t="shared" si="40"/>
        <v>35.87</v>
      </c>
      <c r="BF18" s="27">
        <f t="shared" si="41"/>
        <v>59.16</v>
      </c>
      <c r="BG18" s="27">
        <f t="shared" si="42"/>
        <v>111.01</v>
      </c>
      <c r="BH18" s="27">
        <f t="shared" si="43"/>
        <v>134.3</v>
      </c>
      <c r="BI18" s="27">
        <f t="shared" si="44"/>
        <v>0</v>
      </c>
      <c r="BJ18" s="27">
        <f t="shared" si="45"/>
        <v>0</v>
      </c>
      <c r="BK18" s="27">
        <f t="shared" si="46"/>
        <v>-1.0923880597014926</v>
      </c>
      <c r="BL18" s="27">
        <f t="shared" si="47"/>
        <v>89.68694029850744</v>
      </c>
      <c r="BM18" s="27">
        <f t="shared" si="48"/>
        <v>124.78552238805968</v>
      </c>
      <c r="BN18" s="27">
        <f t="shared" si="49"/>
        <v>151.07470149253734</v>
      </c>
      <c r="BO18" s="27">
        <f t="shared" si="50"/>
        <v>139.59328358208953</v>
      </c>
      <c r="BP18" s="29">
        <f t="shared" si="51"/>
        <v>25.380597014925378</v>
      </c>
      <c r="BQ18" s="29">
        <f t="shared" si="52"/>
        <v>54.61940298507462</v>
      </c>
      <c r="BR18" s="27">
        <f t="shared" si="53"/>
        <v>151.07470149253734</v>
      </c>
    </row>
    <row r="19" spans="1:70" ht="12.75">
      <c r="A19" s="41"/>
      <c r="B19" s="42" t="s">
        <v>1</v>
      </c>
      <c r="C19" s="43">
        <f>G130</f>
        <v>-2.5</v>
      </c>
      <c r="D19" s="43" t="s">
        <v>2</v>
      </c>
      <c r="E19" s="26"/>
      <c r="G19" s="27">
        <f t="shared" si="7"/>
        <v>0</v>
      </c>
      <c r="H19" s="27">
        <f t="shared" si="8"/>
        <v>0</v>
      </c>
      <c r="I19" s="27">
        <f t="shared" si="9"/>
        <v>51.63432835820895</v>
      </c>
      <c r="J19" s="27">
        <f t="shared" si="0"/>
        <v>28.36567164179105</v>
      </c>
      <c r="K19" s="27">
        <f t="shared" si="1"/>
        <v>51.63432835820895</v>
      </c>
      <c r="L19" s="27">
        <f t="shared" si="2"/>
        <v>157.39932835820892</v>
      </c>
      <c r="M19" s="37">
        <f t="shared" si="10"/>
        <v>14.2</v>
      </c>
      <c r="N19" s="37">
        <f t="shared" si="11"/>
        <v>0.4</v>
      </c>
      <c r="O19" s="36">
        <f t="shared" si="54"/>
        <v>-5</v>
      </c>
      <c r="P19" s="33">
        <f t="shared" si="12"/>
        <v>13.399999999999999</v>
      </c>
      <c r="Q19" s="27">
        <f t="shared" si="13"/>
        <v>13.799999999999999</v>
      </c>
      <c r="R19" s="27">
        <f t="shared" si="14"/>
        <v>0.4</v>
      </c>
      <c r="S19" s="27">
        <v>8</v>
      </c>
      <c r="T19" s="27">
        <v>12</v>
      </c>
      <c r="U19" s="27">
        <v>12</v>
      </c>
      <c r="V19" s="27">
        <v>17</v>
      </c>
      <c r="W19" s="27">
        <v>17</v>
      </c>
      <c r="X19" s="27">
        <v>17</v>
      </c>
      <c r="Y19" s="27">
        <v>17</v>
      </c>
      <c r="Z19" s="27">
        <f t="shared" si="15"/>
        <v>-5</v>
      </c>
      <c r="AA19" s="27">
        <v>3.96</v>
      </c>
      <c r="AB19" s="27">
        <v>1.52</v>
      </c>
      <c r="AC19" s="27">
        <v>2.13</v>
      </c>
      <c r="AD19" s="27">
        <v>1.37</v>
      </c>
      <c r="AE19" s="27">
        <v>3.05</v>
      </c>
      <c r="AF19" s="27">
        <v>1.37</v>
      </c>
      <c r="AG19" s="27">
        <f t="shared" si="16"/>
        <v>-5</v>
      </c>
      <c r="AH19" s="27">
        <f t="shared" si="17"/>
        <v>-1.04</v>
      </c>
      <c r="AI19" s="27">
        <f t="shared" si="18"/>
        <v>0.48</v>
      </c>
      <c r="AJ19" s="27">
        <f t="shared" si="19"/>
        <v>2.61</v>
      </c>
      <c r="AK19" s="27">
        <f t="shared" si="20"/>
        <v>3.98</v>
      </c>
      <c r="AL19" s="27">
        <f t="shared" si="21"/>
        <v>7.03</v>
      </c>
      <c r="AM19" s="27">
        <f t="shared" si="22"/>
        <v>8.4</v>
      </c>
      <c r="AN19" s="27">
        <f t="shared" si="23"/>
        <v>0</v>
      </c>
      <c r="AO19" s="27">
        <f t="shared" si="24"/>
        <v>0</v>
      </c>
      <c r="AP19" s="27">
        <f t="shared" si="25"/>
        <v>12</v>
      </c>
      <c r="AQ19" s="27">
        <f t="shared" si="26"/>
        <v>17</v>
      </c>
      <c r="AR19" s="27">
        <f t="shared" si="27"/>
        <v>17</v>
      </c>
      <c r="AS19" s="27">
        <f t="shared" si="28"/>
        <v>17</v>
      </c>
      <c r="AT19" s="27">
        <f t="shared" si="29"/>
        <v>17</v>
      </c>
      <c r="AU19" s="27">
        <f t="shared" si="30"/>
        <v>0</v>
      </c>
      <c r="AV19" s="27">
        <f t="shared" si="31"/>
        <v>0</v>
      </c>
      <c r="AW19" s="27">
        <f t="shared" si="32"/>
        <v>0.48</v>
      </c>
      <c r="AX19" s="27">
        <f t="shared" si="33"/>
        <v>2.61</v>
      </c>
      <c r="AY19" s="27">
        <f t="shared" si="34"/>
        <v>3.98</v>
      </c>
      <c r="AZ19" s="27">
        <f t="shared" si="35"/>
        <v>7.03</v>
      </c>
      <c r="BA19" s="27">
        <f t="shared" si="36"/>
        <v>8.4</v>
      </c>
      <c r="BB19" s="27">
        <f t="shared" si="37"/>
        <v>0</v>
      </c>
      <c r="BC19" s="27">
        <f t="shared" si="38"/>
        <v>0</v>
      </c>
      <c r="BD19" s="27">
        <f t="shared" si="39"/>
        <v>5.76</v>
      </c>
      <c r="BE19" s="27">
        <f t="shared" si="40"/>
        <v>44.37</v>
      </c>
      <c r="BF19" s="27">
        <f t="shared" si="41"/>
        <v>67.66</v>
      </c>
      <c r="BG19" s="27">
        <f t="shared" si="42"/>
        <v>119.51</v>
      </c>
      <c r="BH19" s="27">
        <f t="shared" si="43"/>
        <v>142.8</v>
      </c>
      <c r="BI19" s="27">
        <f t="shared" si="44"/>
        <v>0</v>
      </c>
      <c r="BJ19" s="27">
        <f t="shared" si="45"/>
        <v>0</v>
      </c>
      <c r="BK19" s="27">
        <f t="shared" si="46"/>
        <v>24.784477611940293</v>
      </c>
      <c r="BL19" s="27">
        <f t="shared" si="47"/>
        <v>109.20559701492533</v>
      </c>
      <c r="BM19" s="27">
        <f t="shared" si="48"/>
        <v>140.21462686567162</v>
      </c>
      <c r="BN19" s="27">
        <f t="shared" si="49"/>
        <v>157.39932835820892</v>
      </c>
      <c r="BO19" s="27">
        <f t="shared" si="50"/>
        <v>141.82835820895517</v>
      </c>
      <c r="BP19" s="29">
        <f t="shared" si="51"/>
        <v>28.36567164179105</v>
      </c>
      <c r="BQ19" s="29">
        <f t="shared" si="52"/>
        <v>51.63432835820895</v>
      </c>
      <c r="BR19" s="27">
        <f t="shared" si="53"/>
        <v>157.39932835820892</v>
      </c>
    </row>
    <row r="20" spans="7:70" ht="12.75">
      <c r="G20" s="27">
        <f t="shared" si="7"/>
        <v>0</v>
      </c>
      <c r="H20" s="27">
        <f t="shared" si="8"/>
        <v>0</v>
      </c>
      <c r="I20" s="27">
        <f t="shared" si="9"/>
        <v>48.64925373134328</v>
      </c>
      <c r="J20" s="27">
        <f t="shared" si="0"/>
        <v>31.35074626865672</v>
      </c>
      <c r="K20" s="27">
        <f t="shared" si="1"/>
        <v>48.64925373134328</v>
      </c>
      <c r="L20" s="27">
        <f t="shared" si="2"/>
        <v>160.7388805970149</v>
      </c>
      <c r="M20" s="37">
        <f t="shared" si="10"/>
        <v>14.2</v>
      </c>
      <c r="N20" s="37">
        <f t="shared" si="11"/>
        <v>0.4</v>
      </c>
      <c r="O20" s="36">
        <f t="shared" si="54"/>
        <v>-4.5</v>
      </c>
      <c r="P20" s="33">
        <f t="shared" si="12"/>
        <v>13.399999999999999</v>
      </c>
      <c r="Q20" s="27">
        <f t="shared" si="13"/>
        <v>13.799999999999999</v>
      </c>
      <c r="R20" s="27">
        <f t="shared" si="14"/>
        <v>0.4</v>
      </c>
      <c r="S20" s="27">
        <v>8</v>
      </c>
      <c r="T20" s="27">
        <v>12</v>
      </c>
      <c r="U20" s="27">
        <v>12</v>
      </c>
      <c r="V20" s="27">
        <v>17</v>
      </c>
      <c r="W20" s="27">
        <v>17</v>
      </c>
      <c r="X20" s="27">
        <v>17</v>
      </c>
      <c r="Y20" s="27">
        <v>17</v>
      </c>
      <c r="Z20" s="27">
        <f t="shared" si="15"/>
        <v>-4.5</v>
      </c>
      <c r="AA20" s="27">
        <v>3.96</v>
      </c>
      <c r="AB20" s="27">
        <v>1.52</v>
      </c>
      <c r="AC20" s="27">
        <v>2.13</v>
      </c>
      <c r="AD20" s="27">
        <v>1.37</v>
      </c>
      <c r="AE20" s="27">
        <v>3.05</v>
      </c>
      <c r="AF20" s="27">
        <v>1.37</v>
      </c>
      <c r="AG20" s="27">
        <f t="shared" si="16"/>
        <v>-4.5</v>
      </c>
      <c r="AH20" s="27">
        <f t="shared" si="17"/>
        <v>-0.54</v>
      </c>
      <c r="AI20" s="27">
        <f t="shared" si="18"/>
        <v>0.98</v>
      </c>
      <c r="AJ20" s="27">
        <f t="shared" si="19"/>
        <v>3.11</v>
      </c>
      <c r="AK20" s="27">
        <f t="shared" si="20"/>
        <v>4.48</v>
      </c>
      <c r="AL20" s="27">
        <f t="shared" si="21"/>
        <v>7.53</v>
      </c>
      <c r="AM20" s="27">
        <f t="shared" si="22"/>
        <v>8.9</v>
      </c>
      <c r="AN20" s="27">
        <f t="shared" si="23"/>
        <v>0</v>
      </c>
      <c r="AO20" s="27">
        <f t="shared" si="24"/>
        <v>0</v>
      </c>
      <c r="AP20" s="27">
        <f t="shared" si="25"/>
        <v>12</v>
      </c>
      <c r="AQ20" s="27">
        <f t="shared" si="26"/>
        <v>17</v>
      </c>
      <c r="AR20" s="27">
        <f t="shared" si="27"/>
        <v>17</v>
      </c>
      <c r="AS20" s="27">
        <f t="shared" si="28"/>
        <v>17</v>
      </c>
      <c r="AT20" s="27">
        <f t="shared" si="29"/>
        <v>17</v>
      </c>
      <c r="AU20" s="27">
        <f t="shared" si="30"/>
        <v>0</v>
      </c>
      <c r="AV20" s="27">
        <f t="shared" si="31"/>
        <v>0</v>
      </c>
      <c r="AW20" s="27">
        <f t="shared" si="32"/>
        <v>0.98</v>
      </c>
      <c r="AX20" s="27">
        <f t="shared" si="33"/>
        <v>3.11</v>
      </c>
      <c r="AY20" s="27">
        <f t="shared" si="34"/>
        <v>4.48</v>
      </c>
      <c r="AZ20" s="27">
        <f t="shared" si="35"/>
        <v>7.53</v>
      </c>
      <c r="BA20" s="27">
        <f t="shared" si="36"/>
        <v>8.9</v>
      </c>
      <c r="BB20" s="27">
        <f t="shared" si="37"/>
        <v>0</v>
      </c>
      <c r="BC20" s="27">
        <f t="shared" si="38"/>
        <v>0</v>
      </c>
      <c r="BD20" s="27">
        <f t="shared" si="39"/>
        <v>11.76</v>
      </c>
      <c r="BE20" s="27">
        <f t="shared" si="40"/>
        <v>52.87</v>
      </c>
      <c r="BF20" s="27">
        <f t="shared" si="41"/>
        <v>76.16000000000001</v>
      </c>
      <c r="BG20" s="27">
        <f t="shared" si="42"/>
        <v>128.01</v>
      </c>
      <c r="BH20" s="27">
        <f t="shared" si="43"/>
        <v>151.3</v>
      </c>
      <c r="BI20" s="27">
        <f t="shared" si="44"/>
        <v>0</v>
      </c>
      <c r="BJ20" s="27">
        <f t="shared" si="45"/>
        <v>0</v>
      </c>
      <c r="BK20" s="27">
        <f t="shared" si="46"/>
        <v>47.67626865671641</v>
      </c>
      <c r="BL20" s="27">
        <f t="shared" si="47"/>
        <v>125.73917910447759</v>
      </c>
      <c r="BM20" s="27">
        <f t="shared" si="48"/>
        <v>152.65865671641788</v>
      </c>
      <c r="BN20" s="27">
        <f t="shared" si="49"/>
        <v>160.7388805970149</v>
      </c>
      <c r="BO20" s="27">
        <f t="shared" si="50"/>
        <v>141.07835820895528</v>
      </c>
      <c r="BP20" s="29">
        <f t="shared" si="51"/>
        <v>31.35074626865672</v>
      </c>
      <c r="BQ20" s="29">
        <f t="shared" si="52"/>
        <v>48.64925373134328</v>
      </c>
      <c r="BR20" s="27">
        <f t="shared" si="53"/>
        <v>160.7388805970149</v>
      </c>
    </row>
    <row r="21" spans="7:70" ht="12.75">
      <c r="G21" s="27">
        <f t="shared" si="7"/>
        <v>0</v>
      </c>
      <c r="H21" s="27">
        <f t="shared" si="8"/>
        <v>0</v>
      </c>
      <c r="I21" s="27">
        <f t="shared" si="9"/>
        <v>57.699999999999996</v>
      </c>
      <c r="J21" s="27">
        <f t="shared" si="0"/>
        <v>34.300000000000004</v>
      </c>
      <c r="K21" s="27">
        <f t="shared" si="1"/>
        <v>57.699999999999996</v>
      </c>
      <c r="L21" s="27">
        <f t="shared" si="2"/>
        <v>161.81599999999997</v>
      </c>
      <c r="M21" s="37">
        <f t="shared" si="10"/>
        <v>14.2</v>
      </c>
      <c r="N21" s="37">
        <f t="shared" si="11"/>
        <v>0.4</v>
      </c>
      <c r="O21" s="36">
        <f t="shared" si="54"/>
        <v>-4</v>
      </c>
      <c r="P21" s="33">
        <f t="shared" si="12"/>
        <v>13.399999999999999</v>
      </c>
      <c r="Q21" s="27">
        <f t="shared" si="13"/>
        <v>13.799999999999999</v>
      </c>
      <c r="R21" s="27">
        <f t="shared" si="14"/>
        <v>0.4</v>
      </c>
      <c r="S21" s="27">
        <v>8</v>
      </c>
      <c r="T21" s="27">
        <v>12</v>
      </c>
      <c r="U21" s="27">
        <v>12</v>
      </c>
      <c r="V21" s="27">
        <v>17</v>
      </c>
      <c r="W21" s="27">
        <v>17</v>
      </c>
      <c r="X21" s="27">
        <v>17</v>
      </c>
      <c r="Y21" s="27">
        <v>17</v>
      </c>
      <c r="Z21" s="27">
        <f t="shared" si="15"/>
        <v>-4</v>
      </c>
      <c r="AA21" s="27">
        <v>3.96</v>
      </c>
      <c r="AB21" s="27">
        <v>1.52</v>
      </c>
      <c r="AC21" s="27">
        <v>2.13</v>
      </c>
      <c r="AD21" s="27">
        <v>1.37</v>
      </c>
      <c r="AE21" s="27">
        <v>3.05</v>
      </c>
      <c r="AF21" s="27">
        <v>1.37</v>
      </c>
      <c r="AG21" s="27">
        <f t="shared" si="16"/>
        <v>-4</v>
      </c>
      <c r="AH21" s="27">
        <f t="shared" si="17"/>
        <v>-0.04</v>
      </c>
      <c r="AI21" s="27">
        <f t="shared" si="18"/>
        <v>1.48</v>
      </c>
      <c r="AJ21" s="27">
        <f t="shared" si="19"/>
        <v>3.61</v>
      </c>
      <c r="AK21" s="27">
        <f t="shared" si="20"/>
        <v>4.98</v>
      </c>
      <c r="AL21" s="27">
        <f t="shared" si="21"/>
        <v>8.03</v>
      </c>
      <c r="AM21" s="27">
        <f t="shared" si="22"/>
        <v>9.4</v>
      </c>
      <c r="AN21" s="27">
        <f t="shared" si="23"/>
        <v>0</v>
      </c>
      <c r="AO21" s="27">
        <f t="shared" si="24"/>
        <v>12</v>
      </c>
      <c r="AP21" s="27">
        <f t="shared" si="25"/>
        <v>12</v>
      </c>
      <c r="AQ21" s="27">
        <f t="shared" si="26"/>
        <v>17</v>
      </c>
      <c r="AR21" s="27">
        <f t="shared" si="27"/>
        <v>17</v>
      </c>
      <c r="AS21" s="27">
        <f t="shared" si="28"/>
        <v>17</v>
      </c>
      <c r="AT21" s="27">
        <f t="shared" si="29"/>
        <v>17</v>
      </c>
      <c r="AU21" s="27">
        <f t="shared" si="30"/>
        <v>0</v>
      </c>
      <c r="AV21" s="27">
        <f t="shared" si="31"/>
        <v>-0.04</v>
      </c>
      <c r="AW21" s="27">
        <f t="shared" si="32"/>
        <v>1.48</v>
      </c>
      <c r="AX21" s="27">
        <f t="shared" si="33"/>
        <v>3.61</v>
      </c>
      <c r="AY21" s="27">
        <f t="shared" si="34"/>
        <v>4.98</v>
      </c>
      <c r="AZ21" s="27">
        <f t="shared" si="35"/>
        <v>8.03</v>
      </c>
      <c r="BA21" s="27">
        <f t="shared" si="36"/>
        <v>9.4</v>
      </c>
      <c r="BB21" s="27">
        <f t="shared" si="37"/>
        <v>0</v>
      </c>
      <c r="BC21" s="27">
        <f t="shared" si="38"/>
        <v>-0.48</v>
      </c>
      <c r="BD21" s="27">
        <f t="shared" si="39"/>
        <v>17.759999999999998</v>
      </c>
      <c r="BE21" s="27">
        <f t="shared" si="40"/>
        <v>61.37</v>
      </c>
      <c r="BF21" s="27">
        <f t="shared" si="41"/>
        <v>84.66000000000001</v>
      </c>
      <c r="BG21" s="27">
        <f t="shared" si="42"/>
        <v>136.51</v>
      </c>
      <c r="BH21" s="27">
        <f t="shared" si="43"/>
        <v>159.8</v>
      </c>
      <c r="BI21" s="27">
        <f t="shared" si="44"/>
        <v>0</v>
      </c>
      <c r="BJ21" s="27">
        <f t="shared" si="45"/>
        <v>-2.308</v>
      </c>
      <c r="BK21" s="27">
        <f t="shared" si="46"/>
        <v>67.15599999999998</v>
      </c>
      <c r="BL21" s="27">
        <f t="shared" si="47"/>
        <v>138.93699999999995</v>
      </c>
      <c r="BM21" s="27">
        <f t="shared" si="48"/>
        <v>161.81599999999997</v>
      </c>
      <c r="BN21" s="27">
        <f t="shared" si="49"/>
        <v>160.901</v>
      </c>
      <c r="BO21" s="27">
        <f t="shared" si="50"/>
        <v>137.20000000000005</v>
      </c>
      <c r="BP21" s="29">
        <f t="shared" si="51"/>
        <v>34.300000000000004</v>
      </c>
      <c r="BQ21" s="29">
        <f t="shared" si="52"/>
        <v>57.699999999999996</v>
      </c>
      <c r="BR21" s="27">
        <f t="shared" si="53"/>
        <v>161.81599999999997</v>
      </c>
    </row>
    <row r="22" spans="7:70" ht="12.75">
      <c r="G22" s="27">
        <f t="shared" si="7"/>
        <v>0</v>
      </c>
      <c r="H22" s="27">
        <f t="shared" si="8"/>
        <v>0</v>
      </c>
      <c r="I22" s="27">
        <f t="shared" si="9"/>
        <v>54.267164179104476</v>
      </c>
      <c r="J22" s="27">
        <f t="shared" si="0"/>
        <v>37.732835820895524</v>
      </c>
      <c r="K22" s="27">
        <f t="shared" si="1"/>
        <v>54.267164179104476</v>
      </c>
      <c r="L22" s="27">
        <f t="shared" si="2"/>
        <v>171.85405970149256</v>
      </c>
      <c r="M22" s="37">
        <f t="shared" si="10"/>
        <v>14.2</v>
      </c>
      <c r="N22" s="37">
        <f t="shared" si="11"/>
        <v>0.4</v>
      </c>
      <c r="O22" s="36">
        <f t="shared" si="54"/>
        <v>-3.5</v>
      </c>
      <c r="P22" s="33">
        <f t="shared" si="12"/>
        <v>13.399999999999999</v>
      </c>
      <c r="Q22" s="27">
        <f t="shared" si="13"/>
        <v>13.799999999999999</v>
      </c>
      <c r="R22" s="27">
        <f t="shared" si="14"/>
        <v>0.4</v>
      </c>
      <c r="S22" s="27">
        <v>8</v>
      </c>
      <c r="T22" s="27">
        <v>12</v>
      </c>
      <c r="U22" s="27">
        <v>12</v>
      </c>
      <c r="V22" s="27">
        <v>17</v>
      </c>
      <c r="W22" s="27">
        <v>17</v>
      </c>
      <c r="X22" s="27">
        <v>17</v>
      </c>
      <c r="Y22" s="27">
        <v>17</v>
      </c>
      <c r="Z22" s="27">
        <f t="shared" si="15"/>
        <v>-3.5</v>
      </c>
      <c r="AA22" s="27">
        <v>3.96</v>
      </c>
      <c r="AB22" s="27">
        <v>1.52</v>
      </c>
      <c r="AC22" s="27">
        <v>2.13</v>
      </c>
      <c r="AD22" s="27">
        <v>1.37</v>
      </c>
      <c r="AE22" s="27">
        <v>3.05</v>
      </c>
      <c r="AF22" s="27">
        <v>1.37</v>
      </c>
      <c r="AG22" s="27">
        <f t="shared" si="16"/>
        <v>-3.5</v>
      </c>
      <c r="AH22" s="27">
        <f t="shared" si="17"/>
        <v>0.46</v>
      </c>
      <c r="AI22" s="27">
        <f t="shared" si="18"/>
        <v>1.98</v>
      </c>
      <c r="AJ22" s="27">
        <f t="shared" si="19"/>
        <v>4.11</v>
      </c>
      <c r="AK22" s="27">
        <f t="shared" si="20"/>
        <v>5.48</v>
      </c>
      <c r="AL22" s="27">
        <f t="shared" si="21"/>
        <v>8.53</v>
      </c>
      <c r="AM22" s="27">
        <f t="shared" si="22"/>
        <v>9.9</v>
      </c>
      <c r="AN22" s="27">
        <f t="shared" si="23"/>
        <v>0</v>
      </c>
      <c r="AO22" s="27">
        <f t="shared" si="24"/>
        <v>12</v>
      </c>
      <c r="AP22" s="27">
        <f t="shared" si="25"/>
        <v>12</v>
      </c>
      <c r="AQ22" s="27">
        <f t="shared" si="26"/>
        <v>17</v>
      </c>
      <c r="AR22" s="27">
        <f t="shared" si="27"/>
        <v>17</v>
      </c>
      <c r="AS22" s="27">
        <f t="shared" si="28"/>
        <v>17</v>
      </c>
      <c r="AT22" s="27">
        <f t="shared" si="29"/>
        <v>17</v>
      </c>
      <c r="AU22" s="27">
        <f t="shared" si="30"/>
        <v>0</v>
      </c>
      <c r="AV22" s="27">
        <f t="shared" si="31"/>
        <v>0.46</v>
      </c>
      <c r="AW22" s="27">
        <f t="shared" si="32"/>
        <v>1.98</v>
      </c>
      <c r="AX22" s="27">
        <f t="shared" si="33"/>
        <v>4.11</v>
      </c>
      <c r="AY22" s="27">
        <f t="shared" si="34"/>
        <v>5.48</v>
      </c>
      <c r="AZ22" s="27">
        <f t="shared" si="35"/>
        <v>8.53</v>
      </c>
      <c r="BA22" s="27">
        <f t="shared" si="36"/>
        <v>9.9</v>
      </c>
      <c r="BB22" s="27">
        <f t="shared" si="37"/>
        <v>0</v>
      </c>
      <c r="BC22" s="27">
        <f t="shared" si="38"/>
        <v>5.5200000000000005</v>
      </c>
      <c r="BD22" s="27">
        <f t="shared" si="39"/>
        <v>23.759999999999998</v>
      </c>
      <c r="BE22" s="27">
        <f t="shared" si="40"/>
        <v>69.87</v>
      </c>
      <c r="BF22" s="27">
        <f t="shared" si="41"/>
        <v>93.16000000000001</v>
      </c>
      <c r="BG22" s="27">
        <f t="shared" si="42"/>
        <v>145.01</v>
      </c>
      <c r="BH22" s="27">
        <f t="shared" si="43"/>
        <v>168.3</v>
      </c>
      <c r="BI22" s="27">
        <f t="shared" si="44"/>
        <v>0</v>
      </c>
      <c r="BJ22" s="27">
        <f t="shared" si="45"/>
        <v>24.96289552238806</v>
      </c>
      <c r="BK22" s="27">
        <f t="shared" si="46"/>
        <v>89.20898507462687</v>
      </c>
      <c r="BL22" s="27">
        <f t="shared" si="47"/>
        <v>153.6780447761194</v>
      </c>
      <c r="BM22" s="27">
        <f t="shared" si="48"/>
        <v>171.85405970149256</v>
      </c>
      <c r="BN22" s="27">
        <f t="shared" si="49"/>
        <v>160.46891044776117</v>
      </c>
      <c r="BO22" s="27">
        <f t="shared" si="50"/>
        <v>132.06492537313443</v>
      </c>
      <c r="BP22" s="29">
        <f t="shared" si="51"/>
        <v>37.732835820895524</v>
      </c>
      <c r="BQ22" s="29">
        <f t="shared" si="52"/>
        <v>54.267164179104476</v>
      </c>
      <c r="BR22" s="27">
        <f t="shared" si="53"/>
        <v>171.85405970149256</v>
      </c>
    </row>
    <row r="23" spans="7:70" ht="12.75">
      <c r="G23" s="27">
        <f t="shared" si="7"/>
        <v>0</v>
      </c>
      <c r="H23" s="27">
        <f t="shared" si="8"/>
        <v>0</v>
      </c>
      <c r="I23" s="27">
        <f t="shared" si="9"/>
        <v>50.83432835820895</v>
      </c>
      <c r="J23" s="27">
        <f t="shared" si="0"/>
        <v>41.16567164179105</v>
      </c>
      <c r="K23" s="27">
        <f t="shared" si="1"/>
        <v>50.83432835820895</v>
      </c>
      <c r="L23" s="27">
        <f t="shared" si="2"/>
        <v>178.45928358208957</v>
      </c>
      <c r="M23" s="37">
        <f t="shared" si="10"/>
        <v>14.2</v>
      </c>
      <c r="N23" s="37">
        <f t="shared" si="11"/>
        <v>0.4</v>
      </c>
      <c r="O23" s="36">
        <f t="shared" si="54"/>
        <v>-3</v>
      </c>
      <c r="P23" s="33">
        <f t="shared" si="12"/>
        <v>13.399999999999999</v>
      </c>
      <c r="Q23" s="27">
        <f t="shared" si="13"/>
        <v>13.799999999999999</v>
      </c>
      <c r="R23" s="27">
        <f t="shared" si="14"/>
        <v>0.4</v>
      </c>
      <c r="S23" s="27">
        <v>8</v>
      </c>
      <c r="T23" s="27">
        <v>12</v>
      </c>
      <c r="U23" s="27">
        <v>12</v>
      </c>
      <c r="V23" s="27">
        <v>17</v>
      </c>
      <c r="W23" s="27">
        <v>17</v>
      </c>
      <c r="X23" s="27">
        <v>17</v>
      </c>
      <c r="Y23" s="27">
        <v>17</v>
      </c>
      <c r="Z23" s="27">
        <f t="shared" si="15"/>
        <v>-3</v>
      </c>
      <c r="AA23" s="27">
        <v>3.96</v>
      </c>
      <c r="AB23" s="27">
        <v>1.52</v>
      </c>
      <c r="AC23" s="27">
        <v>2.13</v>
      </c>
      <c r="AD23" s="27">
        <v>1.37</v>
      </c>
      <c r="AE23" s="27">
        <v>3.05</v>
      </c>
      <c r="AF23" s="27">
        <v>1.37</v>
      </c>
      <c r="AG23" s="27">
        <f t="shared" si="16"/>
        <v>-3</v>
      </c>
      <c r="AH23" s="27">
        <f t="shared" si="17"/>
        <v>0.96</v>
      </c>
      <c r="AI23" s="27">
        <f t="shared" si="18"/>
        <v>2.48</v>
      </c>
      <c r="AJ23" s="27">
        <f t="shared" si="19"/>
        <v>4.61</v>
      </c>
      <c r="AK23" s="27">
        <f t="shared" si="20"/>
        <v>5.98</v>
      </c>
      <c r="AL23" s="27">
        <f t="shared" si="21"/>
        <v>9.03</v>
      </c>
      <c r="AM23" s="27">
        <f t="shared" si="22"/>
        <v>10.4</v>
      </c>
      <c r="AN23" s="27">
        <f t="shared" si="23"/>
        <v>0</v>
      </c>
      <c r="AO23" s="27">
        <f t="shared" si="24"/>
        <v>12</v>
      </c>
      <c r="AP23" s="27">
        <f t="shared" si="25"/>
        <v>12</v>
      </c>
      <c r="AQ23" s="27">
        <f t="shared" si="26"/>
        <v>17</v>
      </c>
      <c r="AR23" s="27">
        <f t="shared" si="27"/>
        <v>17</v>
      </c>
      <c r="AS23" s="27">
        <f t="shared" si="28"/>
        <v>17</v>
      </c>
      <c r="AT23" s="27">
        <f t="shared" si="29"/>
        <v>17</v>
      </c>
      <c r="AU23" s="27">
        <f t="shared" si="30"/>
        <v>0</v>
      </c>
      <c r="AV23" s="27">
        <f t="shared" si="31"/>
        <v>0.96</v>
      </c>
      <c r="AW23" s="27">
        <f t="shared" si="32"/>
        <v>2.48</v>
      </c>
      <c r="AX23" s="27">
        <f t="shared" si="33"/>
        <v>4.61</v>
      </c>
      <c r="AY23" s="27">
        <f t="shared" si="34"/>
        <v>5.98</v>
      </c>
      <c r="AZ23" s="27">
        <f t="shared" si="35"/>
        <v>9.03</v>
      </c>
      <c r="BA23" s="27">
        <f t="shared" si="36"/>
        <v>10.4</v>
      </c>
      <c r="BB23" s="27">
        <f t="shared" si="37"/>
        <v>0</v>
      </c>
      <c r="BC23" s="27">
        <f t="shared" si="38"/>
        <v>11.52</v>
      </c>
      <c r="BD23" s="27">
        <f t="shared" si="39"/>
        <v>29.759999999999998</v>
      </c>
      <c r="BE23" s="27">
        <f t="shared" si="40"/>
        <v>78.37</v>
      </c>
      <c r="BF23" s="27">
        <f t="shared" si="41"/>
        <v>101.66000000000001</v>
      </c>
      <c r="BG23" s="27">
        <f t="shared" si="42"/>
        <v>153.51</v>
      </c>
      <c r="BH23" s="27">
        <f t="shared" si="43"/>
        <v>176.8</v>
      </c>
      <c r="BI23" s="27">
        <f t="shared" si="44"/>
        <v>0</v>
      </c>
      <c r="BJ23" s="27">
        <f t="shared" si="45"/>
        <v>48.80095522388059</v>
      </c>
      <c r="BK23" s="27">
        <f t="shared" si="46"/>
        <v>107.82913432835818</v>
      </c>
      <c r="BL23" s="27">
        <f t="shared" si="47"/>
        <v>164.98625373134325</v>
      </c>
      <c r="BM23" s="27">
        <f t="shared" si="48"/>
        <v>178.45928358208957</v>
      </c>
      <c r="BN23" s="27">
        <f t="shared" si="49"/>
        <v>156.6039850746268</v>
      </c>
      <c r="BO23" s="27">
        <f t="shared" si="50"/>
        <v>123.49701492537304</v>
      </c>
      <c r="BP23" s="29">
        <f t="shared" si="51"/>
        <v>41.16567164179105</v>
      </c>
      <c r="BQ23" s="29">
        <f t="shared" si="52"/>
        <v>50.83432835820895</v>
      </c>
      <c r="BR23" s="27">
        <f t="shared" si="53"/>
        <v>178.45928358208957</v>
      </c>
    </row>
    <row r="24" spans="7:70" ht="12.75">
      <c r="G24" s="27">
        <f t="shared" si="7"/>
        <v>-2.5</v>
      </c>
      <c r="H24" s="27">
        <f t="shared" si="8"/>
        <v>0</v>
      </c>
      <c r="I24" s="27">
        <f t="shared" si="9"/>
        <v>47.40149253731343</v>
      </c>
      <c r="J24" s="27">
        <f t="shared" si="0"/>
        <v>44.59850746268657</v>
      </c>
      <c r="K24" s="27">
        <f t="shared" si="1"/>
        <v>47.40149253731343</v>
      </c>
      <c r="L24" s="27">
        <f t="shared" si="2"/>
        <v>181.63167164179103</v>
      </c>
      <c r="M24" s="37">
        <f t="shared" si="10"/>
        <v>14.2</v>
      </c>
      <c r="N24" s="37">
        <f t="shared" si="11"/>
        <v>0.4</v>
      </c>
      <c r="O24" s="36">
        <f t="shared" si="54"/>
        <v>-2.5</v>
      </c>
      <c r="P24" s="33">
        <f t="shared" si="12"/>
        <v>13.399999999999999</v>
      </c>
      <c r="Q24" s="27">
        <f t="shared" si="13"/>
        <v>13.799999999999999</v>
      </c>
      <c r="R24" s="27">
        <f t="shared" si="14"/>
        <v>0.4</v>
      </c>
      <c r="S24" s="27">
        <v>8</v>
      </c>
      <c r="T24" s="27">
        <v>12</v>
      </c>
      <c r="U24" s="27">
        <v>12</v>
      </c>
      <c r="V24" s="27">
        <v>17</v>
      </c>
      <c r="W24" s="27">
        <v>17</v>
      </c>
      <c r="X24" s="27">
        <v>17</v>
      </c>
      <c r="Y24" s="27">
        <v>17</v>
      </c>
      <c r="Z24" s="27">
        <f t="shared" si="15"/>
        <v>-2.5</v>
      </c>
      <c r="AA24" s="27">
        <v>3.96</v>
      </c>
      <c r="AB24" s="27">
        <v>1.52</v>
      </c>
      <c r="AC24" s="27">
        <v>2.13</v>
      </c>
      <c r="AD24" s="27">
        <v>1.37</v>
      </c>
      <c r="AE24" s="27">
        <v>3.05</v>
      </c>
      <c r="AF24" s="27">
        <v>1.37</v>
      </c>
      <c r="AG24" s="27">
        <f t="shared" si="16"/>
        <v>-2.5</v>
      </c>
      <c r="AH24" s="27">
        <f t="shared" si="17"/>
        <v>1.46</v>
      </c>
      <c r="AI24" s="27">
        <f t="shared" si="18"/>
        <v>2.98</v>
      </c>
      <c r="AJ24" s="27">
        <f t="shared" si="19"/>
        <v>5.11</v>
      </c>
      <c r="AK24" s="27">
        <f t="shared" si="20"/>
        <v>6.48</v>
      </c>
      <c r="AL24" s="27">
        <f t="shared" si="21"/>
        <v>9.53</v>
      </c>
      <c r="AM24" s="27">
        <f t="shared" si="22"/>
        <v>10.9</v>
      </c>
      <c r="AN24" s="27">
        <f t="shared" si="23"/>
        <v>0</v>
      </c>
      <c r="AO24" s="27">
        <f t="shared" si="24"/>
        <v>12</v>
      </c>
      <c r="AP24" s="27">
        <f t="shared" si="25"/>
        <v>12</v>
      </c>
      <c r="AQ24" s="27">
        <f t="shared" si="26"/>
        <v>17</v>
      </c>
      <c r="AR24" s="27">
        <f t="shared" si="27"/>
        <v>17</v>
      </c>
      <c r="AS24" s="27">
        <f t="shared" si="28"/>
        <v>17</v>
      </c>
      <c r="AT24" s="27">
        <f t="shared" si="29"/>
        <v>17</v>
      </c>
      <c r="AU24" s="27">
        <f t="shared" si="30"/>
        <v>0</v>
      </c>
      <c r="AV24" s="27">
        <f t="shared" si="31"/>
        <v>1.46</v>
      </c>
      <c r="AW24" s="27">
        <f t="shared" si="32"/>
        <v>2.98</v>
      </c>
      <c r="AX24" s="27">
        <f t="shared" si="33"/>
        <v>5.11</v>
      </c>
      <c r="AY24" s="27">
        <f t="shared" si="34"/>
        <v>6.48</v>
      </c>
      <c r="AZ24" s="27">
        <f t="shared" si="35"/>
        <v>9.53</v>
      </c>
      <c r="BA24" s="27">
        <f t="shared" si="36"/>
        <v>10.9</v>
      </c>
      <c r="BB24" s="27">
        <f t="shared" si="37"/>
        <v>0</v>
      </c>
      <c r="BC24" s="27">
        <f t="shared" si="38"/>
        <v>17.52</v>
      </c>
      <c r="BD24" s="27">
        <f t="shared" si="39"/>
        <v>35.76</v>
      </c>
      <c r="BE24" s="27">
        <f t="shared" si="40"/>
        <v>86.87</v>
      </c>
      <c r="BF24" s="27">
        <f t="shared" si="41"/>
        <v>110.16000000000001</v>
      </c>
      <c r="BG24" s="27">
        <f t="shared" si="42"/>
        <v>162.01</v>
      </c>
      <c r="BH24" s="27">
        <f t="shared" si="43"/>
        <v>185.3</v>
      </c>
      <c r="BI24" s="27">
        <f t="shared" si="44"/>
        <v>0</v>
      </c>
      <c r="BJ24" s="27">
        <f t="shared" si="45"/>
        <v>69.20617910447761</v>
      </c>
      <c r="BK24" s="27">
        <f t="shared" si="46"/>
        <v>123.016447761194</v>
      </c>
      <c r="BL24" s="27">
        <f t="shared" si="47"/>
        <v>172.86162686567164</v>
      </c>
      <c r="BM24" s="27">
        <f t="shared" si="48"/>
        <v>181.63167164179103</v>
      </c>
      <c r="BN24" s="27">
        <f t="shared" si="49"/>
        <v>149.30622388059697</v>
      </c>
      <c r="BO24" s="27">
        <f t="shared" si="50"/>
        <v>111.49626865671632</v>
      </c>
      <c r="BP24" s="29">
        <f t="shared" si="51"/>
        <v>44.59850746268657</v>
      </c>
      <c r="BQ24" s="29">
        <f t="shared" si="52"/>
        <v>47.40149253731343</v>
      </c>
      <c r="BR24" s="27">
        <f t="shared" si="53"/>
        <v>181.63167164179103</v>
      </c>
    </row>
    <row r="25" spans="7:70" ht="12.75">
      <c r="G25" s="27">
        <f t="shared" si="7"/>
        <v>0</v>
      </c>
      <c r="H25" s="27">
        <f t="shared" si="8"/>
        <v>0</v>
      </c>
      <c r="I25" s="27">
        <f t="shared" si="9"/>
        <v>48.031343283582096</v>
      </c>
      <c r="J25" s="27">
        <f t="shared" si="0"/>
        <v>48.031343283582096</v>
      </c>
      <c r="K25" s="27">
        <f t="shared" si="1"/>
        <v>43.968656716417904</v>
      </c>
      <c r="L25" s="27">
        <f t="shared" si="2"/>
        <v>181.371223880597</v>
      </c>
      <c r="M25" s="37">
        <f t="shared" si="10"/>
        <v>14.2</v>
      </c>
      <c r="N25" s="37">
        <f t="shared" si="11"/>
        <v>0.4</v>
      </c>
      <c r="O25" s="36">
        <f t="shared" si="54"/>
        <v>-2</v>
      </c>
      <c r="P25" s="33">
        <f t="shared" si="12"/>
        <v>13.399999999999999</v>
      </c>
      <c r="Q25" s="27">
        <f t="shared" si="13"/>
        <v>13.799999999999999</v>
      </c>
      <c r="R25" s="27">
        <f t="shared" si="14"/>
        <v>0.4</v>
      </c>
      <c r="S25" s="27">
        <v>8</v>
      </c>
      <c r="T25" s="27">
        <v>12</v>
      </c>
      <c r="U25" s="27">
        <v>12</v>
      </c>
      <c r="V25" s="27">
        <v>17</v>
      </c>
      <c r="W25" s="27">
        <v>17</v>
      </c>
      <c r="X25" s="27">
        <v>17</v>
      </c>
      <c r="Y25" s="27">
        <v>17</v>
      </c>
      <c r="Z25" s="27">
        <f t="shared" si="15"/>
        <v>-2</v>
      </c>
      <c r="AA25" s="27">
        <v>3.96</v>
      </c>
      <c r="AB25" s="27">
        <v>1.52</v>
      </c>
      <c r="AC25" s="27">
        <v>2.13</v>
      </c>
      <c r="AD25" s="27">
        <v>1.37</v>
      </c>
      <c r="AE25" s="27">
        <v>3.05</v>
      </c>
      <c r="AF25" s="27">
        <v>1.37</v>
      </c>
      <c r="AG25" s="27">
        <f t="shared" si="16"/>
        <v>-2</v>
      </c>
      <c r="AH25" s="27">
        <f t="shared" si="17"/>
        <v>1.96</v>
      </c>
      <c r="AI25" s="27">
        <f t="shared" si="18"/>
        <v>3.48</v>
      </c>
      <c r="AJ25" s="27">
        <f t="shared" si="19"/>
        <v>5.61</v>
      </c>
      <c r="AK25" s="27">
        <f t="shared" si="20"/>
        <v>6.98</v>
      </c>
      <c r="AL25" s="27">
        <f t="shared" si="21"/>
        <v>10.03</v>
      </c>
      <c r="AM25" s="27">
        <f t="shared" si="22"/>
        <v>11.4</v>
      </c>
      <c r="AN25" s="27">
        <f t="shared" si="23"/>
        <v>0</v>
      </c>
      <c r="AO25" s="27">
        <f t="shared" si="24"/>
        <v>12</v>
      </c>
      <c r="AP25" s="27">
        <f t="shared" si="25"/>
        <v>12</v>
      </c>
      <c r="AQ25" s="27">
        <f t="shared" si="26"/>
        <v>17</v>
      </c>
      <c r="AR25" s="27">
        <f t="shared" si="27"/>
        <v>17</v>
      </c>
      <c r="AS25" s="27">
        <f t="shared" si="28"/>
        <v>17</v>
      </c>
      <c r="AT25" s="27">
        <f t="shared" si="29"/>
        <v>17</v>
      </c>
      <c r="AU25" s="27">
        <f t="shared" si="30"/>
        <v>0</v>
      </c>
      <c r="AV25" s="27">
        <f t="shared" si="31"/>
        <v>1.96</v>
      </c>
      <c r="AW25" s="27">
        <f t="shared" si="32"/>
        <v>3.48</v>
      </c>
      <c r="AX25" s="27">
        <f t="shared" si="33"/>
        <v>5.61</v>
      </c>
      <c r="AY25" s="27">
        <f t="shared" si="34"/>
        <v>6.98</v>
      </c>
      <c r="AZ25" s="27">
        <f t="shared" si="35"/>
        <v>10.03</v>
      </c>
      <c r="BA25" s="27">
        <f t="shared" si="36"/>
        <v>11.4</v>
      </c>
      <c r="BB25" s="27">
        <f t="shared" si="37"/>
        <v>0</v>
      </c>
      <c r="BC25" s="27">
        <f t="shared" si="38"/>
        <v>23.52</v>
      </c>
      <c r="BD25" s="27">
        <f t="shared" si="39"/>
        <v>41.76</v>
      </c>
      <c r="BE25" s="27">
        <f t="shared" si="40"/>
        <v>95.37</v>
      </c>
      <c r="BF25" s="27">
        <f t="shared" si="41"/>
        <v>118.66000000000001</v>
      </c>
      <c r="BG25" s="27">
        <f t="shared" si="42"/>
        <v>170.51</v>
      </c>
      <c r="BH25" s="27">
        <f t="shared" si="43"/>
        <v>193.8</v>
      </c>
      <c r="BI25" s="27">
        <f t="shared" si="44"/>
        <v>0</v>
      </c>
      <c r="BJ25" s="27">
        <f t="shared" si="45"/>
        <v>86.17856716417909</v>
      </c>
      <c r="BK25" s="27">
        <f t="shared" si="46"/>
        <v>134.7709253731343</v>
      </c>
      <c r="BL25" s="27">
        <f t="shared" si="47"/>
        <v>177.30416417910445</v>
      </c>
      <c r="BM25" s="27">
        <f t="shared" si="48"/>
        <v>181.371223880597</v>
      </c>
      <c r="BN25" s="27">
        <f t="shared" si="49"/>
        <v>138.5756268656716</v>
      </c>
      <c r="BO25" s="27">
        <f t="shared" si="50"/>
        <v>96.06268656716405</v>
      </c>
      <c r="BP25" s="29">
        <f t="shared" si="51"/>
        <v>48.031343283582096</v>
      </c>
      <c r="BQ25" s="29">
        <f t="shared" si="52"/>
        <v>43.968656716417904</v>
      </c>
      <c r="BR25" s="27">
        <f t="shared" si="53"/>
        <v>181.371223880597</v>
      </c>
    </row>
    <row r="26" spans="7:70" ht="12.75">
      <c r="G26" s="27">
        <f t="shared" si="7"/>
        <v>0</v>
      </c>
      <c r="H26" s="27">
        <f t="shared" si="8"/>
        <v>0</v>
      </c>
      <c r="I26" s="27">
        <f t="shared" si="9"/>
        <v>51.464179104477616</v>
      </c>
      <c r="J26" s="27">
        <f t="shared" si="0"/>
        <v>51.464179104477616</v>
      </c>
      <c r="K26" s="27">
        <f t="shared" si="1"/>
        <v>40.535820895522384</v>
      </c>
      <c r="L26" s="27">
        <f t="shared" si="2"/>
        <v>178.31386567164176</v>
      </c>
      <c r="M26" s="37">
        <f t="shared" si="10"/>
        <v>14.2</v>
      </c>
      <c r="N26" s="37">
        <f t="shared" si="11"/>
        <v>0.4</v>
      </c>
      <c r="O26" s="36">
        <f t="shared" si="54"/>
        <v>-1.5</v>
      </c>
      <c r="P26" s="33">
        <f t="shared" si="12"/>
        <v>13.399999999999999</v>
      </c>
      <c r="Q26" s="27">
        <f t="shared" si="13"/>
        <v>13.799999999999999</v>
      </c>
      <c r="R26" s="27">
        <f t="shared" si="14"/>
        <v>0.4</v>
      </c>
      <c r="S26" s="27">
        <v>8</v>
      </c>
      <c r="T26" s="27">
        <v>12</v>
      </c>
      <c r="U26" s="27">
        <v>12</v>
      </c>
      <c r="V26" s="27">
        <v>17</v>
      </c>
      <c r="W26" s="27">
        <v>17</v>
      </c>
      <c r="X26" s="27">
        <v>17</v>
      </c>
      <c r="Y26" s="27">
        <v>17</v>
      </c>
      <c r="Z26" s="27">
        <f t="shared" si="15"/>
        <v>-1.5</v>
      </c>
      <c r="AA26" s="27">
        <v>3.96</v>
      </c>
      <c r="AB26" s="27">
        <v>1.52</v>
      </c>
      <c r="AC26" s="27">
        <v>2.13</v>
      </c>
      <c r="AD26" s="27">
        <v>1.37</v>
      </c>
      <c r="AE26" s="27">
        <v>3.05</v>
      </c>
      <c r="AF26" s="27">
        <v>1.37</v>
      </c>
      <c r="AG26" s="27">
        <f t="shared" si="16"/>
        <v>-1.5</v>
      </c>
      <c r="AH26" s="27">
        <f t="shared" si="17"/>
        <v>2.46</v>
      </c>
      <c r="AI26" s="27">
        <f t="shared" si="18"/>
        <v>3.98</v>
      </c>
      <c r="AJ26" s="27">
        <f t="shared" si="19"/>
        <v>6.11</v>
      </c>
      <c r="AK26" s="27">
        <f t="shared" si="20"/>
        <v>7.48</v>
      </c>
      <c r="AL26" s="27">
        <f t="shared" si="21"/>
        <v>10.53</v>
      </c>
      <c r="AM26" s="27">
        <f t="shared" si="22"/>
        <v>11.9</v>
      </c>
      <c r="AN26" s="27">
        <f t="shared" si="23"/>
        <v>0</v>
      </c>
      <c r="AO26" s="27">
        <f t="shared" si="24"/>
        <v>12</v>
      </c>
      <c r="AP26" s="27">
        <f t="shared" si="25"/>
        <v>12</v>
      </c>
      <c r="AQ26" s="27">
        <f t="shared" si="26"/>
        <v>17</v>
      </c>
      <c r="AR26" s="27">
        <f t="shared" si="27"/>
        <v>17</v>
      </c>
      <c r="AS26" s="27">
        <f t="shared" si="28"/>
        <v>17</v>
      </c>
      <c r="AT26" s="27">
        <f t="shared" si="29"/>
        <v>17</v>
      </c>
      <c r="AU26" s="27">
        <f t="shared" si="30"/>
        <v>0</v>
      </c>
      <c r="AV26" s="27">
        <f t="shared" si="31"/>
        <v>2.46</v>
      </c>
      <c r="AW26" s="27">
        <f t="shared" si="32"/>
        <v>3.98</v>
      </c>
      <c r="AX26" s="27">
        <f t="shared" si="33"/>
        <v>6.11</v>
      </c>
      <c r="AY26" s="27">
        <f t="shared" si="34"/>
        <v>7.48</v>
      </c>
      <c r="AZ26" s="27">
        <f t="shared" si="35"/>
        <v>10.53</v>
      </c>
      <c r="BA26" s="27">
        <f t="shared" si="36"/>
        <v>11.9</v>
      </c>
      <c r="BB26" s="27">
        <f t="shared" si="37"/>
        <v>0</v>
      </c>
      <c r="BC26" s="27">
        <f t="shared" si="38"/>
        <v>29.52</v>
      </c>
      <c r="BD26" s="27">
        <f t="shared" si="39"/>
        <v>47.76</v>
      </c>
      <c r="BE26" s="27">
        <f t="shared" si="40"/>
        <v>103.87</v>
      </c>
      <c r="BF26" s="27">
        <f t="shared" si="41"/>
        <v>127.16000000000001</v>
      </c>
      <c r="BG26" s="27">
        <f t="shared" si="42"/>
        <v>179.01</v>
      </c>
      <c r="BH26" s="27">
        <f t="shared" si="43"/>
        <v>202.3</v>
      </c>
      <c r="BI26" s="27">
        <f t="shared" si="44"/>
        <v>0</v>
      </c>
      <c r="BJ26" s="27">
        <f t="shared" si="45"/>
        <v>99.71811940298507</v>
      </c>
      <c r="BK26" s="27">
        <f t="shared" si="46"/>
        <v>143.0925671641791</v>
      </c>
      <c r="BL26" s="27">
        <f t="shared" si="47"/>
        <v>178.31386567164176</v>
      </c>
      <c r="BM26" s="27">
        <f t="shared" si="48"/>
        <v>177.67794029850748</v>
      </c>
      <c r="BN26" s="27">
        <f t="shared" si="49"/>
        <v>124.41219402985071</v>
      </c>
      <c r="BO26" s="27">
        <f t="shared" si="50"/>
        <v>77.19626865671636</v>
      </c>
      <c r="BP26" s="29">
        <f t="shared" si="51"/>
        <v>51.464179104477616</v>
      </c>
      <c r="BQ26" s="29">
        <f t="shared" si="52"/>
        <v>40.535820895522384</v>
      </c>
      <c r="BR26" s="27">
        <f t="shared" si="53"/>
        <v>178.31386567164176</v>
      </c>
    </row>
    <row r="27" spans="7:70" ht="12.75">
      <c r="G27" s="27">
        <f t="shared" si="7"/>
        <v>0</v>
      </c>
      <c r="H27" s="27">
        <f t="shared" si="8"/>
        <v>0</v>
      </c>
      <c r="I27" s="27">
        <f t="shared" si="9"/>
        <v>54.897014925373135</v>
      </c>
      <c r="J27" s="27">
        <f t="shared" si="0"/>
        <v>54.897014925373135</v>
      </c>
      <c r="K27" s="27">
        <f t="shared" si="1"/>
        <v>37.102985074626865</v>
      </c>
      <c r="L27" s="27">
        <f t="shared" si="2"/>
        <v>175.89073134328356</v>
      </c>
      <c r="M27" s="37">
        <f t="shared" si="10"/>
        <v>14.2</v>
      </c>
      <c r="N27" s="37">
        <f t="shared" si="11"/>
        <v>0.4</v>
      </c>
      <c r="O27" s="36">
        <f t="shared" si="54"/>
        <v>-1</v>
      </c>
      <c r="P27" s="33">
        <f t="shared" si="12"/>
        <v>13.399999999999999</v>
      </c>
      <c r="Q27" s="27">
        <f t="shared" si="13"/>
        <v>13.799999999999999</v>
      </c>
      <c r="R27" s="27">
        <f t="shared" si="14"/>
        <v>0.4</v>
      </c>
      <c r="S27" s="27">
        <v>8</v>
      </c>
      <c r="T27" s="27">
        <v>12</v>
      </c>
      <c r="U27" s="27">
        <v>12</v>
      </c>
      <c r="V27" s="27">
        <v>17</v>
      </c>
      <c r="W27" s="27">
        <v>17</v>
      </c>
      <c r="X27" s="27">
        <v>17</v>
      </c>
      <c r="Y27" s="27">
        <v>17</v>
      </c>
      <c r="Z27" s="27">
        <f t="shared" si="15"/>
        <v>-1</v>
      </c>
      <c r="AA27" s="27">
        <v>3.96</v>
      </c>
      <c r="AB27" s="27">
        <v>1.52</v>
      </c>
      <c r="AC27" s="27">
        <v>2.13</v>
      </c>
      <c r="AD27" s="27">
        <v>1.37</v>
      </c>
      <c r="AE27" s="27">
        <v>3.05</v>
      </c>
      <c r="AF27" s="27">
        <v>1.37</v>
      </c>
      <c r="AG27" s="27">
        <f t="shared" si="16"/>
        <v>-1</v>
      </c>
      <c r="AH27" s="27">
        <f t="shared" si="17"/>
        <v>2.96</v>
      </c>
      <c r="AI27" s="27">
        <f t="shared" si="18"/>
        <v>4.48</v>
      </c>
      <c r="AJ27" s="27">
        <f t="shared" si="19"/>
        <v>6.61</v>
      </c>
      <c r="AK27" s="27">
        <f t="shared" si="20"/>
        <v>7.98</v>
      </c>
      <c r="AL27" s="27">
        <f t="shared" si="21"/>
        <v>11.03</v>
      </c>
      <c r="AM27" s="27">
        <f t="shared" si="22"/>
        <v>12.4</v>
      </c>
      <c r="AN27" s="27">
        <f t="shared" si="23"/>
        <v>0</v>
      </c>
      <c r="AO27" s="27">
        <f t="shared" si="24"/>
        <v>12</v>
      </c>
      <c r="AP27" s="27">
        <f t="shared" si="25"/>
        <v>12</v>
      </c>
      <c r="AQ27" s="27">
        <f t="shared" si="26"/>
        <v>17</v>
      </c>
      <c r="AR27" s="27">
        <f t="shared" si="27"/>
        <v>17</v>
      </c>
      <c r="AS27" s="27">
        <f t="shared" si="28"/>
        <v>17</v>
      </c>
      <c r="AT27" s="27">
        <f t="shared" si="29"/>
        <v>17</v>
      </c>
      <c r="AU27" s="27">
        <f t="shared" si="30"/>
        <v>0</v>
      </c>
      <c r="AV27" s="27">
        <f t="shared" si="31"/>
        <v>2.96</v>
      </c>
      <c r="AW27" s="27">
        <f t="shared" si="32"/>
        <v>4.48</v>
      </c>
      <c r="AX27" s="27">
        <f t="shared" si="33"/>
        <v>6.61</v>
      </c>
      <c r="AY27" s="27">
        <f t="shared" si="34"/>
        <v>7.98</v>
      </c>
      <c r="AZ27" s="27">
        <f t="shared" si="35"/>
        <v>11.03</v>
      </c>
      <c r="BA27" s="27">
        <f t="shared" si="36"/>
        <v>12.4</v>
      </c>
      <c r="BB27" s="27">
        <f t="shared" si="37"/>
        <v>0</v>
      </c>
      <c r="BC27" s="27">
        <f t="shared" si="38"/>
        <v>35.519999999999996</v>
      </c>
      <c r="BD27" s="27">
        <f t="shared" si="39"/>
        <v>53.760000000000005</v>
      </c>
      <c r="BE27" s="27">
        <f t="shared" si="40"/>
        <v>112.37</v>
      </c>
      <c r="BF27" s="27">
        <f t="shared" si="41"/>
        <v>135.66</v>
      </c>
      <c r="BG27" s="27">
        <f t="shared" si="42"/>
        <v>187.51</v>
      </c>
      <c r="BH27" s="27">
        <f t="shared" si="43"/>
        <v>210.8</v>
      </c>
      <c r="BI27" s="27">
        <f t="shared" si="44"/>
        <v>0</v>
      </c>
      <c r="BJ27" s="27">
        <f t="shared" si="45"/>
        <v>109.82483582089552</v>
      </c>
      <c r="BK27" s="27">
        <f t="shared" si="46"/>
        <v>147.98137313432835</v>
      </c>
      <c r="BL27" s="27">
        <f t="shared" si="47"/>
        <v>175.89073134328356</v>
      </c>
      <c r="BM27" s="27">
        <f t="shared" si="48"/>
        <v>170.5518208955224</v>
      </c>
      <c r="BN27" s="27">
        <f t="shared" si="49"/>
        <v>106.81592537313436</v>
      </c>
      <c r="BO27" s="27">
        <f t="shared" si="50"/>
        <v>54.897014925373085</v>
      </c>
      <c r="BP27" s="29">
        <f t="shared" si="51"/>
        <v>54.897014925373135</v>
      </c>
      <c r="BQ27" s="29">
        <f t="shared" si="52"/>
        <v>37.102985074626865</v>
      </c>
      <c r="BR27" s="27">
        <f t="shared" si="53"/>
        <v>175.89073134328356</v>
      </c>
    </row>
    <row r="28" spans="7:70" ht="12.75">
      <c r="G28" s="27">
        <f t="shared" si="7"/>
        <v>0</v>
      </c>
      <c r="H28" s="27">
        <f t="shared" si="8"/>
        <v>0</v>
      </c>
      <c r="I28" s="27">
        <f t="shared" si="9"/>
        <v>58.329850746268654</v>
      </c>
      <c r="J28" s="27">
        <f t="shared" si="0"/>
        <v>58.329850746268654</v>
      </c>
      <c r="K28" s="27">
        <f t="shared" si="1"/>
        <v>33.670149253731346</v>
      </c>
      <c r="L28" s="27">
        <f t="shared" si="2"/>
        <v>170.03476119402987</v>
      </c>
      <c r="M28" s="37">
        <f t="shared" si="10"/>
        <v>14.2</v>
      </c>
      <c r="N28" s="37">
        <f t="shared" si="11"/>
        <v>0.4</v>
      </c>
      <c r="O28" s="36">
        <f t="shared" si="54"/>
        <v>-0.5</v>
      </c>
      <c r="P28" s="33">
        <f t="shared" si="12"/>
        <v>13.399999999999999</v>
      </c>
      <c r="Q28" s="27">
        <f t="shared" si="13"/>
        <v>13.799999999999999</v>
      </c>
      <c r="R28" s="27">
        <f t="shared" si="14"/>
        <v>0.4</v>
      </c>
      <c r="S28" s="27">
        <v>8</v>
      </c>
      <c r="T28" s="27">
        <v>12</v>
      </c>
      <c r="U28" s="27">
        <v>12</v>
      </c>
      <c r="V28" s="27">
        <v>17</v>
      </c>
      <c r="W28" s="27">
        <v>17</v>
      </c>
      <c r="X28" s="27">
        <v>17</v>
      </c>
      <c r="Y28" s="27">
        <v>17</v>
      </c>
      <c r="Z28" s="27">
        <f t="shared" si="15"/>
        <v>-0.5</v>
      </c>
      <c r="AA28" s="27">
        <v>3.96</v>
      </c>
      <c r="AB28" s="27">
        <v>1.52</v>
      </c>
      <c r="AC28" s="27">
        <v>2.13</v>
      </c>
      <c r="AD28" s="27">
        <v>1.37</v>
      </c>
      <c r="AE28" s="27">
        <v>3.05</v>
      </c>
      <c r="AF28" s="27">
        <v>1.37</v>
      </c>
      <c r="AG28" s="27">
        <f t="shared" si="16"/>
        <v>-0.5</v>
      </c>
      <c r="AH28" s="27">
        <f t="shared" si="17"/>
        <v>3.46</v>
      </c>
      <c r="AI28" s="27">
        <f t="shared" si="18"/>
        <v>4.98</v>
      </c>
      <c r="AJ28" s="27">
        <f t="shared" si="19"/>
        <v>7.11</v>
      </c>
      <c r="AK28" s="27">
        <f t="shared" si="20"/>
        <v>8.48</v>
      </c>
      <c r="AL28" s="27">
        <f t="shared" si="21"/>
        <v>11.53</v>
      </c>
      <c r="AM28" s="27">
        <f t="shared" si="22"/>
        <v>12.9</v>
      </c>
      <c r="AN28" s="27">
        <f t="shared" si="23"/>
        <v>0</v>
      </c>
      <c r="AO28" s="27">
        <f t="shared" si="24"/>
        <v>12</v>
      </c>
      <c r="AP28" s="27">
        <f t="shared" si="25"/>
        <v>12</v>
      </c>
      <c r="AQ28" s="27">
        <f t="shared" si="26"/>
        <v>17</v>
      </c>
      <c r="AR28" s="27">
        <f t="shared" si="27"/>
        <v>17</v>
      </c>
      <c r="AS28" s="27">
        <f t="shared" si="28"/>
        <v>17</v>
      </c>
      <c r="AT28" s="27">
        <f t="shared" si="29"/>
        <v>17</v>
      </c>
      <c r="AU28" s="27">
        <f t="shared" si="30"/>
        <v>0</v>
      </c>
      <c r="AV28" s="27">
        <f t="shared" si="31"/>
        <v>3.46</v>
      </c>
      <c r="AW28" s="27">
        <f t="shared" si="32"/>
        <v>4.98</v>
      </c>
      <c r="AX28" s="27">
        <f t="shared" si="33"/>
        <v>7.11</v>
      </c>
      <c r="AY28" s="27">
        <f t="shared" si="34"/>
        <v>8.48</v>
      </c>
      <c r="AZ28" s="27">
        <f t="shared" si="35"/>
        <v>11.53</v>
      </c>
      <c r="BA28" s="27">
        <f t="shared" si="36"/>
        <v>12.9</v>
      </c>
      <c r="BB28" s="27">
        <f t="shared" si="37"/>
        <v>0</v>
      </c>
      <c r="BC28" s="27">
        <f t="shared" si="38"/>
        <v>41.519999999999996</v>
      </c>
      <c r="BD28" s="27">
        <f t="shared" si="39"/>
        <v>59.760000000000005</v>
      </c>
      <c r="BE28" s="27">
        <f t="shared" si="40"/>
        <v>120.87</v>
      </c>
      <c r="BF28" s="27">
        <f t="shared" si="41"/>
        <v>144.16</v>
      </c>
      <c r="BG28" s="27">
        <f t="shared" si="42"/>
        <v>196.01</v>
      </c>
      <c r="BH28" s="27">
        <f t="shared" si="43"/>
        <v>219.3</v>
      </c>
      <c r="BI28" s="27">
        <f t="shared" si="44"/>
        <v>0</v>
      </c>
      <c r="BJ28" s="27">
        <f t="shared" si="45"/>
        <v>116.49871641791046</v>
      </c>
      <c r="BK28" s="27">
        <f t="shared" si="46"/>
        <v>149.4373432835821</v>
      </c>
      <c r="BL28" s="27">
        <f t="shared" si="47"/>
        <v>170.03476119402987</v>
      </c>
      <c r="BM28" s="27">
        <f t="shared" si="48"/>
        <v>159.99286567164185</v>
      </c>
      <c r="BN28" s="27">
        <f t="shared" si="49"/>
        <v>85.78682089552247</v>
      </c>
      <c r="BO28" s="27">
        <f t="shared" si="50"/>
        <v>29.1649253731343</v>
      </c>
      <c r="BP28" s="29">
        <f t="shared" si="51"/>
        <v>58.329850746268654</v>
      </c>
      <c r="BQ28" s="29">
        <f t="shared" si="52"/>
        <v>33.670149253731346</v>
      </c>
      <c r="BR28" s="27">
        <f t="shared" si="53"/>
        <v>170.03476119402987</v>
      </c>
    </row>
    <row r="29" spans="7:70" ht="12.75">
      <c r="G29" s="27">
        <f t="shared" si="7"/>
        <v>0</v>
      </c>
      <c r="H29" s="27">
        <f t="shared" si="8"/>
        <v>0</v>
      </c>
      <c r="I29" s="27">
        <f t="shared" si="9"/>
        <v>61.76268656716418</v>
      </c>
      <c r="J29" s="27">
        <f t="shared" si="0"/>
        <v>61.76268656716418</v>
      </c>
      <c r="K29" s="27">
        <f t="shared" si="1"/>
        <v>38.23731343283582</v>
      </c>
      <c r="L29" s="27">
        <f t="shared" si="2"/>
        <v>160.74595522388057</v>
      </c>
      <c r="M29" s="37">
        <f t="shared" si="10"/>
        <v>14.2</v>
      </c>
      <c r="N29" s="37">
        <f t="shared" si="11"/>
        <v>0.4</v>
      </c>
      <c r="O29" s="36">
        <f t="shared" si="54"/>
        <v>0</v>
      </c>
      <c r="P29" s="33">
        <f t="shared" si="12"/>
        <v>13.399999999999999</v>
      </c>
      <c r="Q29" s="27">
        <f t="shared" si="13"/>
        <v>13.799999999999999</v>
      </c>
      <c r="R29" s="27">
        <f t="shared" si="14"/>
        <v>0.4</v>
      </c>
      <c r="S29" s="27">
        <v>8</v>
      </c>
      <c r="T29" s="27">
        <v>12</v>
      </c>
      <c r="U29" s="27">
        <v>12</v>
      </c>
      <c r="V29" s="27">
        <v>17</v>
      </c>
      <c r="W29" s="27">
        <v>17</v>
      </c>
      <c r="X29" s="27">
        <v>17</v>
      </c>
      <c r="Y29" s="27">
        <v>17</v>
      </c>
      <c r="Z29" s="27">
        <f t="shared" si="15"/>
        <v>0</v>
      </c>
      <c r="AA29" s="27">
        <v>3.96</v>
      </c>
      <c r="AB29" s="27">
        <v>1.52</v>
      </c>
      <c r="AC29" s="27">
        <v>2.13</v>
      </c>
      <c r="AD29" s="27">
        <v>1.37</v>
      </c>
      <c r="AE29" s="27">
        <v>3.05</v>
      </c>
      <c r="AF29" s="27">
        <v>1.37</v>
      </c>
      <c r="AG29" s="27">
        <f t="shared" si="16"/>
        <v>0</v>
      </c>
      <c r="AH29" s="27">
        <f t="shared" si="17"/>
        <v>3.96</v>
      </c>
      <c r="AI29" s="27">
        <f t="shared" si="18"/>
        <v>5.48</v>
      </c>
      <c r="AJ29" s="27">
        <f t="shared" si="19"/>
        <v>7.61</v>
      </c>
      <c r="AK29" s="27">
        <f t="shared" si="20"/>
        <v>8.98</v>
      </c>
      <c r="AL29" s="27">
        <f t="shared" si="21"/>
        <v>12.03</v>
      </c>
      <c r="AM29" s="27">
        <f t="shared" si="22"/>
        <v>13.4</v>
      </c>
      <c r="AN29" s="27">
        <f t="shared" si="23"/>
        <v>8</v>
      </c>
      <c r="AO29" s="27">
        <f t="shared" si="24"/>
        <v>12</v>
      </c>
      <c r="AP29" s="27">
        <f t="shared" si="25"/>
        <v>12</v>
      </c>
      <c r="AQ29" s="27">
        <f t="shared" si="26"/>
        <v>17</v>
      </c>
      <c r="AR29" s="27">
        <f t="shared" si="27"/>
        <v>17</v>
      </c>
      <c r="AS29" s="27">
        <f t="shared" si="28"/>
        <v>17</v>
      </c>
      <c r="AT29" s="27">
        <f t="shared" si="29"/>
        <v>17</v>
      </c>
      <c r="AU29" s="27">
        <f t="shared" si="30"/>
        <v>0</v>
      </c>
      <c r="AV29" s="27">
        <f t="shared" si="31"/>
        <v>3.96</v>
      </c>
      <c r="AW29" s="27">
        <f t="shared" si="32"/>
        <v>5.48</v>
      </c>
      <c r="AX29" s="27">
        <f t="shared" si="33"/>
        <v>7.61</v>
      </c>
      <c r="AY29" s="27">
        <f t="shared" si="34"/>
        <v>8.98</v>
      </c>
      <c r="AZ29" s="27">
        <f t="shared" si="35"/>
        <v>12.03</v>
      </c>
      <c r="BA29" s="27">
        <f t="shared" si="36"/>
        <v>13.4</v>
      </c>
      <c r="BB29" s="27">
        <f t="shared" si="37"/>
        <v>0</v>
      </c>
      <c r="BC29" s="27">
        <f t="shared" si="38"/>
        <v>47.519999999999996</v>
      </c>
      <c r="BD29" s="27">
        <f t="shared" si="39"/>
        <v>65.76</v>
      </c>
      <c r="BE29" s="27">
        <f t="shared" si="40"/>
        <v>129.37</v>
      </c>
      <c r="BF29" s="27">
        <f t="shared" si="41"/>
        <v>152.66</v>
      </c>
      <c r="BG29" s="27">
        <f t="shared" si="42"/>
        <v>204.51</v>
      </c>
      <c r="BH29" s="27">
        <f t="shared" si="43"/>
        <v>227.8</v>
      </c>
      <c r="BI29" s="27">
        <f t="shared" si="44"/>
        <v>0</v>
      </c>
      <c r="BJ29" s="27">
        <f t="shared" si="45"/>
        <v>119.73976119402982</v>
      </c>
      <c r="BK29" s="27">
        <f t="shared" si="46"/>
        <v>147.4604776119403</v>
      </c>
      <c r="BL29" s="27">
        <f t="shared" si="47"/>
        <v>160.74595522388057</v>
      </c>
      <c r="BM29" s="27">
        <f t="shared" si="48"/>
        <v>146.0010746268657</v>
      </c>
      <c r="BN29" s="27">
        <f t="shared" si="49"/>
        <v>61.32488059701491</v>
      </c>
      <c r="BO29" s="27">
        <f t="shared" si="50"/>
        <v>-3.907985046680551E-14</v>
      </c>
      <c r="BP29" s="29">
        <f t="shared" si="51"/>
        <v>61.76268656716418</v>
      </c>
      <c r="BQ29" s="29">
        <f t="shared" si="52"/>
        <v>38.23731343283582</v>
      </c>
      <c r="BR29" s="27">
        <f t="shared" si="53"/>
        <v>160.74595522388057</v>
      </c>
    </row>
    <row r="30" spans="7:70" ht="12.75">
      <c r="G30" s="27">
        <f t="shared" si="7"/>
        <v>0</v>
      </c>
      <c r="H30" s="27">
        <f t="shared" si="8"/>
        <v>0</v>
      </c>
      <c r="I30" s="27">
        <f t="shared" si="9"/>
        <v>47.85970149253731</v>
      </c>
      <c r="J30" s="27">
        <f t="shared" si="0"/>
        <v>47.85970149253731</v>
      </c>
      <c r="K30" s="27">
        <f t="shared" si="1"/>
        <v>35.14029850746269</v>
      </c>
      <c r="L30" s="27">
        <f t="shared" si="2"/>
        <v>154.74782089552235</v>
      </c>
      <c r="M30" s="37">
        <f t="shared" si="10"/>
        <v>14.2</v>
      </c>
      <c r="N30" s="37">
        <f t="shared" si="11"/>
        <v>0.4</v>
      </c>
      <c r="O30" s="36">
        <f t="shared" si="54"/>
        <v>0.5</v>
      </c>
      <c r="P30" s="33">
        <f t="shared" si="12"/>
        <v>13.399999999999999</v>
      </c>
      <c r="Q30" s="27">
        <f t="shared" si="13"/>
        <v>13.799999999999999</v>
      </c>
      <c r="R30" s="27">
        <f t="shared" si="14"/>
        <v>0.4</v>
      </c>
      <c r="S30" s="27">
        <v>8</v>
      </c>
      <c r="T30" s="27">
        <v>12</v>
      </c>
      <c r="U30" s="27">
        <v>12</v>
      </c>
      <c r="V30" s="27">
        <v>17</v>
      </c>
      <c r="W30" s="27">
        <v>17</v>
      </c>
      <c r="X30" s="27">
        <v>17</v>
      </c>
      <c r="Y30" s="27">
        <v>17</v>
      </c>
      <c r="Z30" s="27">
        <f t="shared" si="15"/>
        <v>0.5</v>
      </c>
      <c r="AA30" s="27">
        <v>3.96</v>
      </c>
      <c r="AB30" s="27">
        <v>1.52</v>
      </c>
      <c r="AC30" s="27">
        <v>2.13</v>
      </c>
      <c r="AD30" s="27">
        <v>1.37</v>
      </c>
      <c r="AE30" s="27">
        <v>3.05</v>
      </c>
      <c r="AF30" s="27">
        <v>1.37</v>
      </c>
      <c r="AG30" s="27">
        <f t="shared" si="16"/>
        <v>0.5</v>
      </c>
      <c r="AH30" s="27">
        <f t="shared" si="17"/>
        <v>4.46</v>
      </c>
      <c r="AI30" s="27">
        <f t="shared" si="18"/>
        <v>5.98</v>
      </c>
      <c r="AJ30" s="27">
        <f t="shared" si="19"/>
        <v>8.11</v>
      </c>
      <c r="AK30" s="27">
        <f t="shared" si="20"/>
        <v>9.48</v>
      </c>
      <c r="AL30" s="27">
        <f t="shared" si="21"/>
        <v>12.53</v>
      </c>
      <c r="AM30" s="27">
        <f t="shared" si="22"/>
        <v>13.9</v>
      </c>
      <c r="AN30" s="27">
        <f t="shared" si="23"/>
        <v>8</v>
      </c>
      <c r="AO30" s="27">
        <f t="shared" si="24"/>
        <v>12</v>
      </c>
      <c r="AP30" s="27">
        <f t="shared" si="25"/>
        <v>12</v>
      </c>
      <c r="AQ30" s="27">
        <f t="shared" si="26"/>
        <v>17</v>
      </c>
      <c r="AR30" s="27">
        <f t="shared" si="27"/>
        <v>17</v>
      </c>
      <c r="AS30" s="27">
        <f t="shared" si="28"/>
        <v>17</v>
      </c>
      <c r="AT30" s="27">
        <f t="shared" si="29"/>
        <v>0</v>
      </c>
      <c r="AU30" s="27">
        <f t="shared" si="30"/>
        <v>0.5</v>
      </c>
      <c r="AV30" s="27">
        <f t="shared" si="31"/>
        <v>4.46</v>
      </c>
      <c r="AW30" s="27">
        <f t="shared" si="32"/>
        <v>5.98</v>
      </c>
      <c r="AX30" s="27">
        <f t="shared" si="33"/>
        <v>8.11</v>
      </c>
      <c r="AY30" s="27">
        <f t="shared" si="34"/>
        <v>9.48</v>
      </c>
      <c r="AZ30" s="27">
        <f t="shared" si="35"/>
        <v>12.53</v>
      </c>
      <c r="BA30" s="27">
        <f t="shared" si="36"/>
        <v>0</v>
      </c>
      <c r="BB30" s="27">
        <f t="shared" si="37"/>
        <v>4</v>
      </c>
      <c r="BC30" s="27">
        <f t="shared" si="38"/>
        <v>53.519999999999996</v>
      </c>
      <c r="BD30" s="27">
        <f t="shared" si="39"/>
        <v>71.76</v>
      </c>
      <c r="BE30" s="27">
        <f t="shared" si="40"/>
        <v>137.87</v>
      </c>
      <c r="BF30" s="27">
        <f t="shared" si="41"/>
        <v>161.16</v>
      </c>
      <c r="BG30" s="27">
        <f t="shared" si="42"/>
        <v>213.01</v>
      </c>
      <c r="BH30" s="27">
        <f t="shared" si="43"/>
        <v>0</v>
      </c>
      <c r="BI30" s="27">
        <f t="shared" si="44"/>
        <v>17.570149253731344</v>
      </c>
      <c r="BJ30" s="27">
        <f t="shared" si="45"/>
        <v>125.04573134328359</v>
      </c>
      <c r="BK30" s="27">
        <f t="shared" si="46"/>
        <v>148.0589850746269</v>
      </c>
      <c r="BL30" s="27">
        <f t="shared" si="47"/>
        <v>154.74782089552235</v>
      </c>
      <c r="BM30" s="27">
        <f t="shared" si="48"/>
        <v>135.76002985074632</v>
      </c>
      <c r="BN30" s="27">
        <f t="shared" si="49"/>
        <v>41.63794029850746</v>
      </c>
      <c r="BO30" s="27">
        <f t="shared" si="50"/>
        <v>0</v>
      </c>
      <c r="BP30" s="29">
        <f t="shared" si="51"/>
        <v>47.85970149253731</v>
      </c>
      <c r="BQ30" s="29">
        <f t="shared" si="52"/>
        <v>35.14029850746269</v>
      </c>
      <c r="BR30" s="27">
        <f t="shared" si="53"/>
        <v>154.74782089552235</v>
      </c>
    </row>
    <row r="31" spans="7:70" ht="12.75">
      <c r="G31" s="27">
        <f t="shared" si="7"/>
        <v>0</v>
      </c>
      <c r="H31" s="27">
        <f t="shared" si="8"/>
        <v>0</v>
      </c>
      <c r="I31" s="27">
        <f t="shared" si="9"/>
        <v>50.95671641791045</v>
      </c>
      <c r="J31" s="27">
        <f t="shared" si="0"/>
        <v>50.95671641791045</v>
      </c>
      <c r="K31" s="27">
        <f t="shared" si="1"/>
        <v>32.04328358208955</v>
      </c>
      <c r="L31" s="27">
        <f t="shared" si="2"/>
        <v>145.65267164179102</v>
      </c>
      <c r="M31" s="37">
        <f t="shared" si="10"/>
        <v>14.2</v>
      </c>
      <c r="N31" s="37">
        <f t="shared" si="11"/>
        <v>0.4</v>
      </c>
      <c r="O31" s="36">
        <f t="shared" si="54"/>
        <v>1</v>
      </c>
      <c r="P31" s="33">
        <f t="shared" si="12"/>
        <v>13.399999999999999</v>
      </c>
      <c r="Q31" s="27">
        <f t="shared" si="13"/>
        <v>13.799999999999999</v>
      </c>
      <c r="R31" s="27">
        <f t="shared" si="14"/>
        <v>0.4</v>
      </c>
      <c r="S31" s="27">
        <v>8</v>
      </c>
      <c r="T31" s="27">
        <v>12</v>
      </c>
      <c r="U31" s="27">
        <v>12</v>
      </c>
      <c r="V31" s="27">
        <v>17</v>
      </c>
      <c r="W31" s="27">
        <v>17</v>
      </c>
      <c r="X31" s="27">
        <v>17</v>
      </c>
      <c r="Y31" s="27">
        <v>17</v>
      </c>
      <c r="Z31" s="27">
        <f t="shared" si="15"/>
        <v>1</v>
      </c>
      <c r="AA31" s="27">
        <v>3.96</v>
      </c>
      <c r="AB31" s="27">
        <v>1.52</v>
      </c>
      <c r="AC31" s="27">
        <v>2.13</v>
      </c>
      <c r="AD31" s="27">
        <v>1.37</v>
      </c>
      <c r="AE31" s="27">
        <v>3.05</v>
      </c>
      <c r="AF31" s="27">
        <v>1.37</v>
      </c>
      <c r="AG31" s="27">
        <f t="shared" si="16"/>
        <v>1</v>
      </c>
      <c r="AH31" s="27">
        <f t="shared" si="17"/>
        <v>4.96</v>
      </c>
      <c r="AI31" s="27">
        <f t="shared" si="18"/>
        <v>6.48</v>
      </c>
      <c r="AJ31" s="27">
        <f t="shared" si="19"/>
        <v>8.61</v>
      </c>
      <c r="AK31" s="27">
        <f t="shared" si="20"/>
        <v>9.98</v>
      </c>
      <c r="AL31" s="27">
        <f t="shared" si="21"/>
        <v>13.03</v>
      </c>
      <c r="AM31" s="27">
        <f t="shared" si="22"/>
        <v>14.4</v>
      </c>
      <c r="AN31" s="27">
        <f t="shared" si="23"/>
        <v>8</v>
      </c>
      <c r="AO31" s="27">
        <f t="shared" si="24"/>
        <v>12</v>
      </c>
      <c r="AP31" s="27">
        <f t="shared" si="25"/>
        <v>12</v>
      </c>
      <c r="AQ31" s="27">
        <f t="shared" si="26"/>
        <v>17</v>
      </c>
      <c r="AR31" s="27">
        <f t="shared" si="27"/>
        <v>17</v>
      </c>
      <c r="AS31" s="27">
        <f t="shared" si="28"/>
        <v>17</v>
      </c>
      <c r="AT31" s="27">
        <f t="shared" si="29"/>
        <v>0</v>
      </c>
      <c r="AU31" s="27">
        <f t="shared" si="30"/>
        <v>1</v>
      </c>
      <c r="AV31" s="27">
        <f t="shared" si="31"/>
        <v>4.96</v>
      </c>
      <c r="AW31" s="27">
        <f t="shared" si="32"/>
        <v>6.48</v>
      </c>
      <c r="AX31" s="27">
        <f t="shared" si="33"/>
        <v>8.61</v>
      </c>
      <c r="AY31" s="27">
        <f t="shared" si="34"/>
        <v>9.98</v>
      </c>
      <c r="AZ31" s="27">
        <f t="shared" si="35"/>
        <v>13.03</v>
      </c>
      <c r="BA31" s="27">
        <f t="shared" si="36"/>
        <v>0</v>
      </c>
      <c r="BB31" s="27">
        <f t="shared" si="37"/>
        <v>8</v>
      </c>
      <c r="BC31" s="27">
        <f t="shared" si="38"/>
        <v>59.519999999999996</v>
      </c>
      <c r="BD31" s="27">
        <f t="shared" si="39"/>
        <v>77.76</v>
      </c>
      <c r="BE31" s="27">
        <f t="shared" si="40"/>
        <v>146.37</v>
      </c>
      <c r="BF31" s="27">
        <f t="shared" si="41"/>
        <v>169.66</v>
      </c>
      <c r="BG31" s="27">
        <f t="shared" si="42"/>
        <v>221.51</v>
      </c>
      <c r="BH31" s="27">
        <f t="shared" si="43"/>
        <v>0</v>
      </c>
      <c r="BI31" s="27">
        <f t="shared" si="44"/>
        <v>32.04328358208955</v>
      </c>
      <c r="BJ31" s="27">
        <f t="shared" si="45"/>
        <v>127.25468656716416</v>
      </c>
      <c r="BK31" s="27">
        <f t="shared" si="46"/>
        <v>145.56047761194029</v>
      </c>
      <c r="BL31" s="27">
        <f t="shared" si="47"/>
        <v>145.65267164179102</v>
      </c>
      <c r="BM31" s="27">
        <f t="shared" si="48"/>
        <v>122.42197014925367</v>
      </c>
      <c r="BN31" s="27">
        <f t="shared" si="49"/>
        <v>18.85398507462682</v>
      </c>
      <c r="BO31" s="27">
        <f t="shared" si="50"/>
        <v>0</v>
      </c>
      <c r="BP31" s="29">
        <f t="shared" si="51"/>
        <v>50.95671641791045</v>
      </c>
      <c r="BQ31" s="29">
        <f t="shared" si="52"/>
        <v>32.04328358208955</v>
      </c>
      <c r="BR31" s="27">
        <f t="shared" si="53"/>
        <v>145.65267164179102</v>
      </c>
    </row>
    <row r="32" spans="7:70" ht="12.75">
      <c r="G32" s="27">
        <f t="shared" si="7"/>
        <v>0</v>
      </c>
      <c r="H32" s="27">
        <f t="shared" si="8"/>
        <v>0</v>
      </c>
      <c r="I32" s="27">
        <f t="shared" si="9"/>
        <v>54.05373134328358</v>
      </c>
      <c r="J32" s="27">
        <f t="shared" si="0"/>
        <v>54.05373134328358</v>
      </c>
      <c r="K32" s="27">
        <f t="shared" si="1"/>
        <v>28.94626865671642</v>
      </c>
      <c r="L32" s="27">
        <f t="shared" si="2"/>
        <v>139.96495522388062</v>
      </c>
      <c r="M32" s="37">
        <f t="shared" si="10"/>
        <v>14.2</v>
      </c>
      <c r="N32" s="37">
        <f t="shared" si="11"/>
        <v>0.4</v>
      </c>
      <c r="O32" s="36">
        <f t="shared" si="54"/>
        <v>1.5</v>
      </c>
      <c r="P32" s="33">
        <f t="shared" si="12"/>
        <v>13.399999999999999</v>
      </c>
      <c r="Q32" s="27">
        <f t="shared" si="13"/>
        <v>13.799999999999999</v>
      </c>
      <c r="R32" s="27">
        <f t="shared" si="14"/>
        <v>0.4</v>
      </c>
      <c r="S32" s="27">
        <v>8</v>
      </c>
      <c r="T32" s="27">
        <v>12</v>
      </c>
      <c r="U32" s="27">
        <v>12</v>
      </c>
      <c r="V32" s="27">
        <v>17</v>
      </c>
      <c r="W32" s="27">
        <v>17</v>
      </c>
      <c r="X32" s="27">
        <v>17</v>
      </c>
      <c r="Y32" s="27">
        <v>17</v>
      </c>
      <c r="Z32" s="27">
        <f t="shared" si="15"/>
        <v>1.5</v>
      </c>
      <c r="AA32" s="27">
        <v>3.96</v>
      </c>
      <c r="AB32" s="27">
        <v>1.52</v>
      </c>
      <c r="AC32" s="27">
        <v>2.13</v>
      </c>
      <c r="AD32" s="27">
        <v>1.37</v>
      </c>
      <c r="AE32" s="27">
        <v>3.05</v>
      </c>
      <c r="AF32" s="27">
        <v>1.37</v>
      </c>
      <c r="AG32" s="27">
        <f t="shared" si="16"/>
        <v>1.5</v>
      </c>
      <c r="AH32" s="27">
        <f t="shared" si="17"/>
        <v>5.46</v>
      </c>
      <c r="AI32" s="27">
        <f t="shared" si="18"/>
        <v>6.98</v>
      </c>
      <c r="AJ32" s="27">
        <f t="shared" si="19"/>
        <v>9.11</v>
      </c>
      <c r="AK32" s="27">
        <f t="shared" si="20"/>
        <v>10.48</v>
      </c>
      <c r="AL32" s="27">
        <f t="shared" si="21"/>
        <v>13.53</v>
      </c>
      <c r="AM32" s="27">
        <f t="shared" si="22"/>
        <v>14.9</v>
      </c>
      <c r="AN32" s="27">
        <f t="shared" si="23"/>
        <v>8</v>
      </c>
      <c r="AO32" s="27">
        <f t="shared" si="24"/>
        <v>12</v>
      </c>
      <c r="AP32" s="27">
        <f t="shared" si="25"/>
        <v>12</v>
      </c>
      <c r="AQ32" s="27">
        <f t="shared" si="26"/>
        <v>17</v>
      </c>
      <c r="AR32" s="27">
        <f t="shared" si="27"/>
        <v>17</v>
      </c>
      <c r="AS32" s="27">
        <f t="shared" si="28"/>
        <v>17</v>
      </c>
      <c r="AT32" s="27">
        <f t="shared" si="29"/>
        <v>0</v>
      </c>
      <c r="AU32" s="27">
        <f t="shared" si="30"/>
        <v>1.5</v>
      </c>
      <c r="AV32" s="27">
        <f t="shared" si="31"/>
        <v>5.46</v>
      </c>
      <c r="AW32" s="27">
        <f t="shared" si="32"/>
        <v>6.98</v>
      </c>
      <c r="AX32" s="27">
        <f t="shared" si="33"/>
        <v>9.11</v>
      </c>
      <c r="AY32" s="27">
        <f t="shared" si="34"/>
        <v>10.48</v>
      </c>
      <c r="AZ32" s="27">
        <f t="shared" si="35"/>
        <v>13.53</v>
      </c>
      <c r="BA32" s="27">
        <f t="shared" si="36"/>
        <v>0</v>
      </c>
      <c r="BB32" s="27">
        <f t="shared" si="37"/>
        <v>12</v>
      </c>
      <c r="BC32" s="27">
        <f t="shared" si="38"/>
        <v>65.52</v>
      </c>
      <c r="BD32" s="27">
        <f t="shared" si="39"/>
        <v>83.76</v>
      </c>
      <c r="BE32" s="27">
        <f t="shared" si="40"/>
        <v>154.87</v>
      </c>
      <c r="BF32" s="27">
        <f t="shared" si="41"/>
        <v>178.16</v>
      </c>
      <c r="BG32" s="27">
        <f t="shared" si="42"/>
        <v>230.01</v>
      </c>
      <c r="BH32" s="27">
        <f t="shared" si="43"/>
        <v>0</v>
      </c>
      <c r="BI32" s="27">
        <f t="shared" si="44"/>
        <v>43.419402985074626</v>
      </c>
      <c r="BJ32" s="27">
        <f t="shared" si="45"/>
        <v>126.36662686567163</v>
      </c>
      <c r="BK32" s="27">
        <f t="shared" si="46"/>
        <v>139.96495522388062</v>
      </c>
      <c r="BL32" s="27">
        <f t="shared" si="47"/>
        <v>133.46050746268656</v>
      </c>
      <c r="BM32" s="27">
        <f t="shared" si="48"/>
        <v>105.98689552238804</v>
      </c>
      <c r="BN32" s="27">
        <f t="shared" si="49"/>
        <v>-7.026985074626822</v>
      </c>
      <c r="BO32" s="27">
        <f t="shared" si="50"/>
        <v>0</v>
      </c>
      <c r="BP32" s="29">
        <f t="shared" si="51"/>
        <v>54.05373134328358</v>
      </c>
      <c r="BQ32" s="29">
        <f t="shared" si="52"/>
        <v>28.94626865671642</v>
      </c>
      <c r="BR32" s="27">
        <f t="shared" si="53"/>
        <v>139.96495522388062</v>
      </c>
    </row>
    <row r="33" spans="7:70" ht="12.75">
      <c r="G33" s="27">
        <f t="shared" si="7"/>
        <v>0</v>
      </c>
      <c r="H33" s="27">
        <f t="shared" si="8"/>
        <v>0</v>
      </c>
      <c r="I33" s="27">
        <f t="shared" si="9"/>
        <v>39.35149253731343</v>
      </c>
      <c r="J33" s="27">
        <f t="shared" si="0"/>
        <v>39.35149253731343</v>
      </c>
      <c r="K33" s="27">
        <f t="shared" si="1"/>
        <v>26.648507462686567</v>
      </c>
      <c r="L33" s="27">
        <f t="shared" si="2"/>
        <v>137.25083582089553</v>
      </c>
      <c r="M33" s="37">
        <f t="shared" si="10"/>
        <v>14.2</v>
      </c>
      <c r="N33" s="37">
        <f t="shared" si="11"/>
        <v>0.4</v>
      </c>
      <c r="O33" s="36">
        <f t="shared" si="54"/>
        <v>2</v>
      </c>
      <c r="P33" s="33">
        <f t="shared" si="12"/>
        <v>13.399999999999999</v>
      </c>
      <c r="Q33" s="27">
        <f t="shared" si="13"/>
        <v>13.799999999999999</v>
      </c>
      <c r="R33" s="27">
        <f t="shared" si="14"/>
        <v>0.4</v>
      </c>
      <c r="S33" s="27">
        <v>8</v>
      </c>
      <c r="T33" s="27">
        <v>12</v>
      </c>
      <c r="U33" s="27">
        <v>12</v>
      </c>
      <c r="V33" s="27">
        <v>17</v>
      </c>
      <c r="W33" s="27">
        <v>17</v>
      </c>
      <c r="X33" s="27">
        <v>17</v>
      </c>
      <c r="Y33" s="27">
        <v>17</v>
      </c>
      <c r="Z33" s="27">
        <f t="shared" si="15"/>
        <v>2</v>
      </c>
      <c r="AA33" s="27">
        <v>3.96</v>
      </c>
      <c r="AB33" s="27">
        <v>1.52</v>
      </c>
      <c r="AC33" s="27">
        <v>2.13</v>
      </c>
      <c r="AD33" s="27">
        <v>1.37</v>
      </c>
      <c r="AE33" s="27">
        <v>3.05</v>
      </c>
      <c r="AF33" s="27">
        <v>1.37</v>
      </c>
      <c r="AG33" s="27">
        <f t="shared" si="16"/>
        <v>2</v>
      </c>
      <c r="AH33" s="27">
        <f t="shared" si="17"/>
        <v>5.96</v>
      </c>
      <c r="AI33" s="27">
        <f t="shared" si="18"/>
        <v>7.48</v>
      </c>
      <c r="AJ33" s="27">
        <f t="shared" si="19"/>
        <v>9.61</v>
      </c>
      <c r="AK33" s="27">
        <f t="shared" si="20"/>
        <v>10.98</v>
      </c>
      <c r="AL33" s="27">
        <f t="shared" si="21"/>
        <v>14.03</v>
      </c>
      <c r="AM33" s="27">
        <f t="shared" si="22"/>
        <v>15.4</v>
      </c>
      <c r="AN33" s="27">
        <f t="shared" si="23"/>
        <v>8</v>
      </c>
      <c r="AO33" s="27">
        <f t="shared" si="24"/>
        <v>12</v>
      </c>
      <c r="AP33" s="27">
        <f t="shared" si="25"/>
        <v>12</v>
      </c>
      <c r="AQ33" s="27">
        <f t="shared" si="26"/>
        <v>17</v>
      </c>
      <c r="AR33" s="27">
        <f t="shared" si="27"/>
        <v>17</v>
      </c>
      <c r="AS33" s="27">
        <f t="shared" si="28"/>
        <v>0</v>
      </c>
      <c r="AT33" s="27">
        <f t="shared" si="29"/>
        <v>0</v>
      </c>
      <c r="AU33" s="27">
        <f t="shared" si="30"/>
        <v>2</v>
      </c>
      <c r="AV33" s="27">
        <f t="shared" si="31"/>
        <v>5.96</v>
      </c>
      <c r="AW33" s="27">
        <f t="shared" si="32"/>
        <v>7.48</v>
      </c>
      <c r="AX33" s="27">
        <f t="shared" si="33"/>
        <v>9.61</v>
      </c>
      <c r="AY33" s="27">
        <f t="shared" si="34"/>
        <v>10.98</v>
      </c>
      <c r="AZ33" s="27">
        <f t="shared" si="35"/>
        <v>0</v>
      </c>
      <c r="BA33" s="27">
        <f t="shared" si="36"/>
        <v>0</v>
      </c>
      <c r="BB33" s="27">
        <f t="shared" si="37"/>
        <v>16</v>
      </c>
      <c r="BC33" s="27">
        <f t="shared" si="38"/>
        <v>71.52</v>
      </c>
      <c r="BD33" s="27">
        <f t="shared" si="39"/>
        <v>89.76</v>
      </c>
      <c r="BE33" s="27">
        <f t="shared" si="40"/>
        <v>163.37</v>
      </c>
      <c r="BF33" s="27">
        <f t="shared" si="41"/>
        <v>186.66</v>
      </c>
      <c r="BG33" s="27">
        <f t="shared" si="42"/>
        <v>0</v>
      </c>
      <c r="BH33" s="27">
        <f t="shared" si="43"/>
        <v>0</v>
      </c>
      <c r="BI33" s="27">
        <f t="shared" si="44"/>
        <v>53.297014925373134</v>
      </c>
      <c r="BJ33" s="27">
        <f t="shared" si="45"/>
        <v>127.14510447761194</v>
      </c>
      <c r="BK33" s="27">
        <f t="shared" si="46"/>
        <v>137.25083582089553</v>
      </c>
      <c r="BL33" s="27">
        <f t="shared" si="47"/>
        <v>125.8521567164179</v>
      </c>
      <c r="BM33" s="27">
        <f t="shared" si="48"/>
        <v>95.23061194029847</v>
      </c>
      <c r="BN33" s="27">
        <f t="shared" si="49"/>
        <v>0</v>
      </c>
      <c r="BO33" s="27">
        <f t="shared" si="50"/>
        <v>0</v>
      </c>
      <c r="BP33" s="29">
        <f t="shared" si="51"/>
        <v>39.35149253731343</v>
      </c>
      <c r="BQ33" s="29">
        <f t="shared" si="52"/>
        <v>26.648507462686567</v>
      </c>
      <c r="BR33" s="27">
        <f t="shared" si="53"/>
        <v>137.25083582089553</v>
      </c>
    </row>
    <row r="34" spans="7:70" ht="12.75">
      <c r="G34" s="27">
        <f t="shared" si="7"/>
        <v>0</v>
      </c>
      <c r="H34" s="27">
        <f t="shared" si="8"/>
        <v>0</v>
      </c>
      <c r="I34" s="27">
        <f t="shared" si="9"/>
        <v>41.81417910447761</v>
      </c>
      <c r="J34" s="27">
        <f t="shared" si="0"/>
        <v>41.81417910447761</v>
      </c>
      <c r="K34" s="27">
        <f t="shared" si="1"/>
        <v>24.18582089552239</v>
      </c>
      <c r="L34" s="27">
        <f t="shared" si="2"/>
        <v>130.92285074626867</v>
      </c>
      <c r="M34" s="37">
        <f t="shared" si="10"/>
        <v>14.2</v>
      </c>
      <c r="N34" s="37">
        <f t="shared" si="11"/>
        <v>0.4</v>
      </c>
      <c r="O34" s="36">
        <f t="shared" si="54"/>
        <v>2.5</v>
      </c>
      <c r="P34" s="33">
        <f t="shared" si="12"/>
        <v>13.399999999999999</v>
      </c>
      <c r="Q34" s="27">
        <f t="shared" si="13"/>
        <v>13.799999999999999</v>
      </c>
      <c r="R34" s="27">
        <f t="shared" si="14"/>
        <v>0.4</v>
      </c>
      <c r="S34" s="27">
        <v>8</v>
      </c>
      <c r="T34" s="27">
        <v>12</v>
      </c>
      <c r="U34" s="27">
        <v>12</v>
      </c>
      <c r="V34" s="27">
        <v>17</v>
      </c>
      <c r="W34" s="27">
        <v>17</v>
      </c>
      <c r="X34" s="27">
        <v>17</v>
      </c>
      <c r="Y34" s="27">
        <v>17</v>
      </c>
      <c r="Z34" s="27">
        <f t="shared" si="15"/>
        <v>2.5</v>
      </c>
      <c r="AA34" s="27">
        <v>3.96</v>
      </c>
      <c r="AB34" s="27">
        <v>1.52</v>
      </c>
      <c r="AC34" s="27">
        <v>2.13</v>
      </c>
      <c r="AD34" s="27">
        <v>1.37</v>
      </c>
      <c r="AE34" s="27">
        <v>3.05</v>
      </c>
      <c r="AF34" s="27">
        <v>1.37</v>
      </c>
      <c r="AG34" s="27">
        <f t="shared" si="16"/>
        <v>2.5</v>
      </c>
      <c r="AH34" s="27">
        <f t="shared" si="17"/>
        <v>6.46</v>
      </c>
      <c r="AI34" s="27">
        <f t="shared" si="18"/>
        <v>7.98</v>
      </c>
      <c r="AJ34" s="27">
        <f t="shared" si="19"/>
        <v>10.11</v>
      </c>
      <c r="AK34" s="27">
        <f t="shared" si="20"/>
        <v>11.48</v>
      </c>
      <c r="AL34" s="27">
        <f t="shared" si="21"/>
        <v>14.53</v>
      </c>
      <c r="AM34" s="27">
        <f t="shared" si="22"/>
        <v>15.9</v>
      </c>
      <c r="AN34" s="27">
        <f t="shared" si="23"/>
        <v>8</v>
      </c>
      <c r="AO34" s="27">
        <f t="shared" si="24"/>
        <v>12</v>
      </c>
      <c r="AP34" s="27">
        <f t="shared" si="25"/>
        <v>12</v>
      </c>
      <c r="AQ34" s="27">
        <f t="shared" si="26"/>
        <v>17</v>
      </c>
      <c r="AR34" s="27">
        <f t="shared" si="27"/>
        <v>17</v>
      </c>
      <c r="AS34" s="27">
        <f t="shared" si="28"/>
        <v>0</v>
      </c>
      <c r="AT34" s="27">
        <f t="shared" si="29"/>
        <v>0</v>
      </c>
      <c r="AU34" s="27">
        <f t="shared" si="30"/>
        <v>2.5</v>
      </c>
      <c r="AV34" s="27">
        <f t="shared" si="31"/>
        <v>6.46</v>
      </c>
      <c r="AW34" s="27">
        <f t="shared" si="32"/>
        <v>7.98</v>
      </c>
      <c r="AX34" s="27">
        <f t="shared" si="33"/>
        <v>10.11</v>
      </c>
      <c r="AY34" s="27">
        <f t="shared" si="34"/>
        <v>11.48</v>
      </c>
      <c r="AZ34" s="27">
        <f t="shared" si="35"/>
        <v>0</v>
      </c>
      <c r="BA34" s="27">
        <f t="shared" si="36"/>
        <v>0</v>
      </c>
      <c r="BB34" s="27">
        <f t="shared" si="37"/>
        <v>20</v>
      </c>
      <c r="BC34" s="27">
        <f t="shared" si="38"/>
        <v>77.52</v>
      </c>
      <c r="BD34" s="27">
        <f t="shared" si="39"/>
        <v>95.76</v>
      </c>
      <c r="BE34" s="27">
        <f t="shared" si="40"/>
        <v>171.87</v>
      </c>
      <c r="BF34" s="27">
        <f t="shared" si="41"/>
        <v>195.16</v>
      </c>
      <c r="BG34" s="27">
        <f t="shared" si="42"/>
        <v>0</v>
      </c>
      <c r="BH34" s="27">
        <f t="shared" si="43"/>
        <v>0</v>
      </c>
      <c r="BI34" s="27">
        <f t="shared" si="44"/>
        <v>60.46455223880598</v>
      </c>
      <c r="BJ34" s="27">
        <f t="shared" si="45"/>
        <v>124.56040298507463</v>
      </c>
      <c r="BK34" s="27">
        <f t="shared" si="46"/>
        <v>130.92285074626867</v>
      </c>
      <c r="BL34" s="27">
        <f t="shared" si="47"/>
        <v>114.27864925373139</v>
      </c>
      <c r="BM34" s="27">
        <f t="shared" si="48"/>
        <v>80.28322388059703</v>
      </c>
      <c r="BN34" s="27">
        <f t="shared" si="49"/>
        <v>0</v>
      </c>
      <c r="BO34" s="27">
        <f t="shared" si="50"/>
        <v>0</v>
      </c>
      <c r="BP34" s="29">
        <f t="shared" si="51"/>
        <v>41.81417910447761</v>
      </c>
      <c r="BQ34" s="29">
        <f t="shared" si="52"/>
        <v>24.18582089552239</v>
      </c>
      <c r="BR34" s="27">
        <f t="shared" si="53"/>
        <v>130.92285074626867</v>
      </c>
    </row>
    <row r="35" spans="7:70" ht="12.75">
      <c r="G35" s="27">
        <f t="shared" si="7"/>
        <v>0</v>
      </c>
      <c r="H35" s="27">
        <f t="shared" si="8"/>
        <v>0</v>
      </c>
      <c r="I35" s="27">
        <f t="shared" si="9"/>
        <v>44.276865671641794</v>
      </c>
      <c r="J35" s="27">
        <f t="shared" si="0"/>
        <v>44.276865671641794</v>
      </c>
      <c r="K35" s="27">
        <f t="shared" si="1"/>
        <v>21.723134328358206</v>
      </c>
      <c r="L35" s="27">
        <f t="shared" si="2"/>
        <v>122.13217910447759</v>
      </c>
      <c r="M35" s="37">
        <f t="shared" si="10"/>
        <v>14.2</v>
      </c>
      <c r="N35" s="37">
        <f t="shared" si="11"/>
        <v>0.4</v>
      </c>
      <c r="O35" s="36">
        <f t="shared" si="54"/>
        <v>3</v>
      </c>
      <c r="P35" s="33">
        <f t="shared" si="12"/>
        <v>13.399999999999999</v>
      </c>
      <c r="Q35" s="27">
        <f t="shared" si="13"/>
        <v>13.799999999999999</v>
      </c>
      <c r="R35" s="27">
        <f t="shared" si="14"/>
        <v>0.4</v>
      </c>
      <c r="S35" s="27">
        <v>8</v>
      </c>
      <c r="T35" s="27">
        <v>12</v>
      </c>
      <c r="U35" s="27">
        <v>12</v>
      </c>
      <c r="V35" s="27">
        <v>17</v>
      </c>
      <c r="W35" s="27">
        <v>17</v>
      </c>
      <c r="X35" s="27">
        <v>17</v>
      </c>
      <c r="Y35" s="27">
        <v>17</v>
      </c>
      <c r="Z35" s="27">
        <f t="shared" si="15"/>
        <v>3</v>
      </c>
      <c r="AA35" s="27">
        <v>3.96</v>
      </c>
      <c r="AB35" s="27">
        <v>1.52</v>
      </c>
      <c r="AC35" s="27">
        <v>2.13</v>
      </c>
      <c r="AD35" s="27">
        <v>1.37</v>
      </c>
      <c r="AE35" s="27">
        <v>3.05</v>
      </c>
      <c r="AF35" s="27">
        <v>1.37</v>
      </c>
      <c r="AG35" s="27">
        <f t="shared" si="16"/>
        <v>3</v>
      </c>
      <c r="AH35" s="27">
        <f t="shared" si="17"/>
        <v>6.96</v>
      </c>
      <c r="AI35" s="27">
        <f t="shared" si="18"/>
        <v>8.48</v>
      </c>
      <c r="AJ35" s="27">
        <f t="shared" si="19"/>
        <v>10.61</v>
      </c>
      <c r="AK35" s="27">
        <f t="shared" si="20"/>
        <v>11.98</v>
      </c>
      <c r="AL35" s="27">
        <f t="shared" si="21"/>
        <v>15.03</v>
      </c>
      <c r="AM35" s="27">
        <f t="shared" si="22"/>
        <v>16.4</v>
      </c>
      <c r="AN35" s="27">
        <f t="shared" si="23"/>
        <v>8</v>
      </c>
      <c r="AO35" s="27">
        <f t="shared" si="24"/>
        <v>12</v>
      </c>
      <c r="AP35" s="27">
        <f t="shared" si="25"/>
        <v>12</v>
      </c>
      <c r="AQ35" s="27">
        <f t="shared" si="26"/>
        <v>17</v>
      </c>
      <c r="AR35" s="27">
        <f t="shared" si="27"/>
        <v>17</v>
      </c>
      <c r="AS35" s="27">
        <f t="shared" si="28"/>
        <v>0</v>
      </c>
      <c r="AT35" s="27">
        <f t="shared" si="29"/>
        <v>0</v>
      </c>
      <c r="AU35" s="27">
        <f t="shared" si="30"/>
        <v>3</v>
      </c>
      <c r="AV35" s="27">
        <f t="shared" si="31"/>
        <v>6.96</v>
      </c>
      <c r="AW35" s="27">
        <f t="shared" si="32"/>
        <v>8.48</v>
      </c>
      <c r="AX35" s="27">
        <f t="shared" si="33"/>
        <v>10.61</v>
      </c>
      <c r="AY35" s="27">
        <f t="shared" si="34"/>
        <v>11.98</v>
      </c>
      <c r="AZ35" s="27">
        <f t="shared" si="35"/>
        <v>0</v>
      </c>
      <c r="BA35" s="27">
        <f t="shared" si="36"/>
        <v>0</v>
      </c>
      <c r="BB35" s="27">
        <f t="shared" si="37"/>
        <v>24</v>
      </c>
      <c r="BC35" s="27">
        <f t="shared" si="38"/>
        <v>83.52</v>
      </c>
      <c r="BD35" s="27">
        <f t="shared" si="39"/>
        <v>101.76</v>
      </c>
      <c r="BE35" s="27">
        <f t="shared" si="40"/>
        <v>180.37</v>
      </c>
      <c r="BF35" s="27">
        <f t="shared" si="41"/>
        <v>203.66</v>
      </c>
      <c r="BG35" s="27">
        <f t="shared" si="42"/>
        <v>0</v>
      </c>
      <c r="BH35" s="27">
        <f t="shared" si="43"/>
        <v>0</v>
      </c>
      <c r="BI35" s="27">
        <f t="shared" si="44"/>
        <v>65.16940298507461</v>
      </c>
      <c r="BJ35" s="27">
        <f t="shared" si="45"/>
        <v>119.51301492537311</v>
      </c>
      <c r="BK35" s="27">
        <f t="shared" si="46"/>
        <v>122.13217910447759</v>
      </c>
      <c r="BL35" s="27">
        <f t="shared" si="47"/>
        <v>100.24245522388057</v>
      </c>
      <c r="BM35" s="27">
        <f t="shared" si="48"/>
        <v>62.87314925373127</v>
      </c>
      <c r="BN35" s="27">
        <f t="shared" si="49"/>
        <v>0</v>
      </c>
      <c r="BO35" s="27">
        <f t="shared" si="50"/>
        <v>0</v>
      </c>
      <c r="BP35" s="29">
        <f t="shared" si="51"/>
        <v>44.276865671641794</v>
      </c>
      <c r="BQ35" s="29">
        <f t="shared" si="52"/>
        <v>21.723134328358206</v>
      </c>
      <c r="BR35" s="27">
        <f t="shared" si="53"/>
        <v>122.13217910447759</v>
      </c>
    </row>
    <row r="36" spans="7:70" ht="12.75">
      <c r="G36" s="27">
        <f t="shared" si="7"/>
        <v>0</v>
      </c>
      <c r="H36" s="27">
        <f t="shared" si="8"/>
        <v>0</v>
      </c>
      <c r="I36" s="27">
        <f t="shared" si="9"/>
        <v>46.73955223880597</v>
      </c>
      <c r="J36" s="27">
        <f t="shared" si="0"/>
        <v>46.73955223880597</v>
      </c>
      <c r="K36" s="27">
        <f t="shared" si="1"/>
        <v>19.26044776119403</v>
      </c>
      <c r="L36" s="27">
        <f t="shared" si="2"/>
        <v>112.00294029850744</v>
      </c>
      <c r="M36" s="37">
        <f t="shared" si="10"/>
        <v>14.2</v>
      </c>
      <c r="N36" s="37">
        <f t="shared" si="11"/>
        <v>0.4</v>
      </c>
      <c r="O36" s="36">
        <f t="shared" si="54"/>
        <v>3.5</v>
      </c>
      <c r="P36" s="33">
        <f t="shared" si="12"/>
        <v>13.399999999999999</v>
      </c>
      <c r="Q36" s="27">
        <f t="shared" si="13"/>
        <v>13.799999999999999</v>
      </c>
      <c r="R36" s="27">
        <f t="shared" si="14"/>
        <v>0.4</v>
      </c>
      <c r="S36" s="27">
        <v>8</v>
      </c>
      <c r="T36" s="27">
        <v>12</v>
      </c>
      <c r="U36" s="27">
        <v>12</v>
      </c>
      <c r="V36" s="27">
        <v>17</v>
      </c>
      <c r="W36" s="27">
        <v>17</v>
      </c>
      <c r="X36" s="27">
        <v>17</v>
      </c>
      <c r="Y36" s="27">
        <v>17</v>
      </c>
      <c r="Z36" s="27">
        <f t="shared" si="15"/>
        <v>3.5</v>
      </c>
      <c r="AA36" s="27">
        <v>3.96</v>
      </c>
      <c r="AB36" s="27">
        <v>1.52</v>
      </c>
      <c r="AC36" s="27">
        <v>2.13</v>
      </c>
      <c r="AD36" s="27">
        <v>1.37</v>
      </c>
      <c r="AE36" s="27">
        <v>3.05</v>
      </c>
      <c r="AF36" s="27">
        <v>1.37</v>
      </c>
      <c r="AG36" s="27">
        <f t="shared" si="16"/>
        <v>3.5</v>
      </c>
      <c r="AH36" s="27">
        <f t="shared" si="17"/>
        <v>7.46</v>
      </c>
      <c r="AI36" s="27">
        <f t="shared" si="18"/>
        <v>8.98</v>
      </c>
      <c r="AJ36" s="27">
        <f t="shared" si="19"/>
        <v>11.11</v>
      </c>
      <c r="AK36" s="27">
        <f t="shared" si="20"/>
        <v>12.48</v>
      </c>
      <c r="AL36" s="27">
        <f t="shared" si="21"/>
        <v>15.53</v>
      </c>
      <c r="AM36" s="27">
        <f t="shared" si="22"/>
        <v>16.9</v>
      </c>
      <c r="AN36" s="27">
        <f t="shared" si="23"/>
        <v>8</v>
      </c>
      <c r="AO36" s="27">
        <f t="shared" si="24"/>
        <v>12</v>
      </c>
      <c r="AP36" s="27">
        <f t="shared" si="25"/>
        <v>12</v>
      </c>
      <c r="AQ36" s="27">
        <f t="shared" si="26"/>
        <v>17</v>
      </c>
      <c r="AR36" s="27">
        <f t="shared" si="27"/>
        <v>17</v>
      </c>
      <c r="AS36" s="27">
        <f t="shared" si="28"/>
        <v>0</v>
      </c>
      <c r="AT36" s="27">
        <f t="shared" si="29"/>
        <v>0</v>
      </c>
      <c r="AU36" s="27">
        <f t="shared" si="30"/>
        <v>3.5</v>
      </c>
      <c r="AV36" s="27">
        <f t="shared" si="31"/>
        <v>7.46</v>
      </c>
      <c r="AW36" s="27">
        <f t="shared" si="32"/>
        <v>8.98</v>
      </c>
      <c r="AX36" s="27">
        <f t="shared" si="33"/>
        <v>11.11</v>
      </c>
      <c r="AY36" s="27">
        <f t="shared" si="34"/>
        <v>12.48</v>
      </c>
      <c r="AZ36" s="27">
        <f t="shared" si="35"/>
        <v>0</v>
      </c>
      <c r="BA36" s="27">
        <f t="shared" si="36"/>
        <v>0</v>
      </c>
      <c r="BB36" s="27">
        <f t="shared" si="37"/>
        <v>28</v>
      </c>
      <c r="BC36" s="27">
        <f t="shared" si="38"/>
        <v>89.52</v>
      </c>
      <c r="BD36" s="27">
        <f t="shared" si="39"/>
        <v>107.76</v>
      </c>
      <c r="BE36" s="27">
        <f t="shared" si="40"/>
        <v>188.87</v>
      </c>
      <c r="BF36" s="27">
        <f t="shared" si="41"/>
        <v>212.16</v>
      </c>
      <c r="BG36" s="27">
        <f t="shared" si="42"/>
        <v>0</v>
      </c>
      <c r="BH36" s="27">
        <f t="shared" si="43"/>
        <v>0</v>
      </c>
      <c r="BI36" s="27">
        <f t="shared" si="44"/>
        <v>67.4115671641791</v>
      </c>
      <c r="BJ36" s="27">
        <f t="shared" si="45"/>
        <v>112.00294029850744</v>
      </c>
      <c r="BK36" s="27">
        <f t="shared" si="46"/>
        <v>110.87882089552238</v>
      </c>
      <c r="BL36" s="27">
        <f t="shared" si="47"/>
        <v>83.74357462686567</v>
      </c>
      <c r="BM36" s="27">
        <f t="shared" si="48"/>
        <v>43.000388059701464</v>
      </c>
      <c r="BN36" s="27">
        <f t="shared" si="49"/>
        <v>0</v>
      </c>
      <c r="BO36" s="27">
        <f t="shared" si="50"/>
        <v>0</v>
      </c>
      <c r="BP36" s="29">
        <f t="shared" si="51"/>
        <v>46.73955223880597</v>
      </c>
      <c r="BQ36" s="29">
        <f t="shared" si="52"/>
        <v>19.26044776119403</v>
      </c>
      <c r="BR36" s="27">
        <f t="shared" si="53"/>
        <v>112.00294029850744</v>
      </c>
    </row>
    <row r="37" spans="7:70" ht="12.75">
      <c r="G37" s="27">
        <f t="shared" si="7"/>
        <v>0</v>
      </c>
      <c r="H37" s="27">
        <f t="shared" si="8"/>
        <v>0</v>
      </c>
      <c r="I37" s="27">
        <f t="shared" si="9"/>
        <v>49.20223880597015</v>
      </c>
      <c r="J37" s="27">
        <f t="shared" si="0"/>
        <v>49.20223880597015</v>
      </c>
      <c r="K37" s="27">
        <f t="shared" si="1"/>
        <v>16.797761194029853</v>
      </c>
      <c r="L37" s="27">
        <f t="shared" si="2"/>
        <v>102.03017910447761</v>
      </c>
      <c r="M37" s="37">
        <f t="shared" si="10"/>
        <v>14.2</v>
      </c>
      <c r="N37" s="37">
        <f t="shared" si="11"/>
        <v>0.4</v>
      </c>
      <c r="O37" s="36">
        <f t="shared" si="54"/>
        <v>4</v>
      </c>
      <c r="P37" s="33">
        <f t="shared" si="12"/>
        <v>13.399999999999999</v>
      </c>
      <c r="Q37" s="27">
        <f t="shared" si="13"/>
        <v>13.799999999999999</v>
      </c>
      <c r="R37" s="27">
        <f t="shared" si="14"/>
        <v>0.4</v>
      </c>
      <c r="S37" s="27">
        <v>8</v>
      </c>
      <c r="T37" s="27">
        <v>12</v>
      </c>
      <c r="U37" s="27">
        <v>12</v>
      </c>
      <c r="V37" s="27">
        <v>17</v>
      </c>
      <c r="W37" s="27">
        <v>17</v>
      </c>
      <c r="X37" s="27">
        <v>17</v>
      </c>
      <c r="Y37" s="27">
        <v>17</v>
      </c>
      <c r="Z37" s="27">
        <f t="shared" si="15"/>
        <v>4</v>
      </c>
      <c r="AA37" s="27">
        <v>3.96</v>
      </c>
      <c r="AB37" s="27">
        <v>1.52</v>
      </c>
      <c r="AC37" s="27">
        <v>2.13</v>
      </c>
      <c r="AD37" s="27">
        <v>1.37</v>
      </c>
      <c r="AE37" s="27">
        <v>3.05</v>
      </c>
      <c r="AF37" s="27">
        <v>1.37</v>
      </c>
      <c r="AG37" s="27">
        <f t="shared" si="16"/>
        <v>4</v>
      </c>
      <c r="AH37" s="27">
        <f t="shared" si="17"/>
        <v>7.96</v>
      </c>
      <c r="AI37" s="27">
        <f t="shared" si="18"/>
        <v>9.48</v>
      </c>
      <c r="AJ37" s="27">
        <f t="shared" si="19"/>
        <v>11.61</v>
      </c>
      <c r="AK37" s="27">
        <f t="shared" si="20"/>
        <v>12.98</v>
      </c>
      <c r="AL37" s="27">
        <f t="shared" si="21"/>
        <v>16.03</v>
      </c>
      <c r="AM37" s="27">
        <f t="shared" si="22"/>
        <v>17.4</v>
      </c>
      <c r="AN37" s="27">
        <f t="shared" si="23"/>
        <v>8</v>
      </c>
      <c r="AO37" s="27">
        <f t="shared" si="24"/>
        <v>12</v>
      </c>
      <c r="AP37" s="27">
        <f t="shared" si="25"/>
        <v>12</v>
      </c>
      <c r="AQ37" s="27">
        <f t="shared" si="26"/>
        <v>17</v>
      </c>
      <c r="AR37" s="27">
        <f t="shared" si="27"/>
        <v>17</v>
      </c>
      <c r="AS37" s="27">
        <f t="shared" si="28"/>
        <v>0</v>
      </c>
      <c r="AT37" s="27">
        <f t="shared" si="29"/>
        <v>0</v>
      </c>
      <c r="AU37" s="27">
        <f t="shared" si="30"/>
        <v>4</v>
      </c>
      <c r="AV37" s="27">
        <f t="shared" si="31"/>
        <v>7.96</v>
      </c>
      <c r="AW37" s="27">
        <f t="shared" si="32"/>
        <v>9.48</v>
      </c>
      <c r="AX37" s="27">
        <f t="shared" si="33"/>
        <v>11.61</v>
      </c>
      <c r="AY37" s="27">
        <f t="shared" si="34"/>
        <v>12.98</v>
      </c>
      <c r="AZ37" s="27">
        <f t="shared" si="35"/>
        <v>0</v>
      </c>
      <c r="BA37" s="27">
        <f t="shared" si="36"/>
        <v>0</v>
      </c>
      <c r="BB37" s="27">
        <f t="shared" si="37"/>
        <v>32</v>
      </c>
      <c r="BC37" s="27">
        <f t="shared" si="38"/>
        <v>95.52</v>
      </c>
      <c r="BD37" s="27">
        <f t="shared" si="39"/>
        <v>113.76</v>
      </c>
      <c r="BE37" s="27">
        <f t="shared" si="40"/>
        <v>197.37</v>
      </c>
      <c r="BF37" s="27">
        <f t="shared" si="41"/>
        <v>220.66</v>
      </c>
      <c r="BG37" s="27">
        <f t="shared" si="42"/>
        <v>0</v>
      </c>
      <c r="BH37" s="27">
        <f t="shared" si="43"/>
        <v>0</v>
      </c>
      <c r="BI37" s="27">
        <f t="shared" si="44"/>
        <v>67.19104477611941</v>
      </c>
      <c r="BJ37" s="27">
        <f t="shared" si="45"/>
        <v>102.03017910447761</v>
      </c>
      <c r="BK37" s="27">
        <f t="shared" si="46"/>
        <v>97.16277611940299</v>
      </c>
      <c r="BL37" s="27">
        <f t="shared" si="47"/>
        <v>64.78200746268661</v>
      </c>
      <c r="BM37" s="27">
        <f t="shared" si="48"/>
        <v>20.664940298507478</v>
      </c>
      <c r="BN37" s="27">
        <f t="shared" si="49"/>
        <v>0</v>
      </c>
      <c r="BO37" s="27">
        <f t="shared" si="50"/>
        <v>0</v>
      </c>
      <c r="BP37" s="29">
        <f t="shared" si="51"/>
        <v>49.20223880597015</v>
      </c>
      <c r="BQ37" s="29">
        <f t="shared" si="52"/>
        <v>16.797761194029853</v>
      </c>
      <c r="BR37" s="27">
        <f t="shared" si="53"/>
        <v>102.03017910447761</v>
      </c>
    </row>
    <row r="38" spans="7:70" ht="12.75">
      <c r="G38" s="27">
        <f t="shared" si="7"/>
        <v>0</v>
      </c>
      <c r="H38" s="27">
        <f t="shared" si="8"/>
        <v>0</v>
      </c>
      <c r="I38" s="27">
        <f t="shared" si="9"/>
        <v>51.66492537313434</v>
      </c>
      <c r="J38" s="27">
        <f t="shared" si="0"/>
        <v>51.66492537313434</v>
      </c>
      <c r="K38" s="27">
        <f t="shared" si="1"/>
        <v>14.335074626865662</v>
      </c>
      <c r="L38" s="27">
        <f t="shared" si="2"/>
        <v>89.59473134328351</v>
      </c>
      <c r="M38" s="37">
        <f t="shared" si="10"/>
        <v>14.2</v>
      </c>
      <c r="N38" s="37">
        <f t="shared" si="11"/>
        <v>0.4</v>
      </c>
      <c r="O38" s="36">
        <f t="shared" si="54"/>
        <v>4.5</v>
      </c>
      <c r="P38" s="33">
        <f t="shared" si="12"/>
        <v>13.399999999999999</v>
      </c>
      <c r="Q38" s="27">
        <f t="shared" si="13"/>
        <v>13.799999999999999</v>
      </c>
      <c r="R38" s="27">
        <f t="shared" si="14"/>
        <v>0.4</v>
      </c>
      <c r="S38" s="27">
        <v>8</v>
      </c>
      <c r="T38" s="27">
        <v>12</v>
      </c>
      <c r="U38" s="27">
        <v>12</v>
      </c>
      <c r="V38" s="27">
        <v>17</v>
      </c>
      <c r="W38" s="27">
        <v>17</v>
      </c>
      <c r="X38" s="27">
        <v>17</v>
      </c>
      <c r="Y38" s="27">
        <v>17</v>
      </c>
      <c r="Z38" s="27">
        <f t="shared" si="15"/>
        <v>4.5</v>
      </c>
      <c r="AA38" s="27">
        <v>3.96</v>
      </c>
      <c r="AB38" s="27">
        <v>1.52</v>
      </c>
      <c r="AC38" s="27">
        <v>2.13</v>
      </c>
      <c r="AD38" s="27">
        <v>1.37</v>
      </c>
      <c r="AE38" s="27">
        <v>3.05</v>
      </c>
      <c r="AF38" s="27">
        <v>1.37</v>
      </c>
      <c r="AG38" s="27">
        <f t="shared" si="16"/>
        <v>4.5</v>
      </c>
      <c r="AH38" s="27">
        <f t="shared" si="17"/>
        <v>8.46</v>
      </c>
      <c r="AI38" s="27">
        <f t="shared" si="18"/>
        <v>9.98</v>
      </c>
      <c r="AJ38" s="27">
        <f t="shared" si="19"/>
        <v>12.11</v>
      </c>
      <c r="AK38" s="27">
        <f t="shared" si="20"/>
        <v>13.48</v>
      </c>
      <c r="AL38" s="27">
        <f t="shared" si="21"/>
        <v>16.53</v>
      </c>
      <c r="AM38" s="27">
        <f t="shared" si="22"/>
        <v>17.9</v>
      </c>
      <c r="AN38" s="27">
        <f t="shared" si="23"/>
        <v>8</v>
      </c>
      <c r="AO38" s="27">
        <f t="shared" si="24"/>
        <v>12</v>
      </c>
      <c r="AP38" s="27">
        <f t="shared" si="25"/>
        <v>12</v>
      </c>
      <c r="AQ38" s="27">
        <f t="shared" si="26"/>
        <v>17</v>
      </c>
      <c r="AR38" s="27">
        <f t="shared" si="27"/>
        <v>17</v>
      </c>
      <c r="AS38" s="27">
        <f t="shared" si="28"/>
        <v>0</v>
      </c>
      <c r="AT38" s="27">
        <f t="shared" si="29"/>
        <v>0</v>
      </c>
      <c r="AU38" s="27">
        <f t="shared" si="30"/>
        <v>4.5</v>
      </c>
      <c r="AV38" s="27">
        <f t="shared" si="31"/>
        <v>8.46</v>
      </c>
      <c r="AW38" s="27">
        <f t="shared" si="32"/>
        <v>9.98</v>
      </c>
      <c r="AX38" s="27">
        <f t="shared" si="33"/>
        <v>12.11</v>
      </c>
      <c r="AY38" s="27">
        <f t="shared" si="34"/>
        <v>13.48</v>
      </c>
      <c r="AZ38" s="27">
        <f t="shared" si="35"/>
        <v>0</v>
      </c>
      <c r="BA38" s="27">
        <f t="shared" si="36"/>
        <v>0</v>
      </c>
      <c r="BB38" s="27">
        <f t="shared" si="37"/>
        <v>36</v>
      </c>
      <c r="BC38" s="27">
        <f t="shared" si="38"/>
        <v>101.52000000000001</v>
      </c>
      <c r="BD38" s="27">
        <f t="shared" si="39"/>
        <v>119.76</v>
      </c>
      <c r="BE38" s="27">
        <f t="shared" si="40"/>
        <v>205.87</v>
      </c>
      <c r="BF38" s="27">
        <f t="shared" si="41"/>
        <v>229.16</v>
      </c>
      <c r="BG38" s="27">
        <f t="shared" si="42"/>
        <v>0</v>
      </c>
      <c r="BH38" s="27">
        <f t="shared" si="43"/>
        <v>0</v>
      </c>
      <c r="BI38" s="27">
        <f t="shared" si="44"/>
        <v>64.50783582089548</v>
      </c>
      <c r="BJ38" s="27">
        <f t="shared" si="45"/>
        <v>89.59473134328351</v>
      </c>
      <c r="BK38" s="27">
        <f t="shared" si="46"/>
        <v>80.98404477611932</v>
      </c>
      <c r="BL38" s="27">
        <f t="shared" si="47"/>
        <v>43.35775373134318</v>
      </c>
      <c r="BM38" s="27">
        <f t="shared" si="48"/>
        <v>-4.1331940298508805</v>
      </c>
      <c r="BN38" s="27">
        <f t="shared" si="49"/>
        <v>0</v>
      </c>
      <c r="BO38" s="27">
        <f t="shared" si="50"/>
        <v>0</v>
      </c>
      <c r="BP38" s="29">
        <f t="shared" si="51"/>
        <v>51.66492537313434</v>
      </c>
      <c r="BQ38" s="29">
        <f t="shared" si="52"/>
        <v>14.335074626865662</v>
      </c>
      <c r="BR38" s="27">
        <f t="shared" si="53"/>
        <v>89.59473134328351</v>
      </c>
    </row>
    <row r="39" spans="7:70" ht="12.75">
      <c r="G39" s="27">
        <f t="shared" si="7"/>
        <v>0</v>
      </c>
      <c r="H39" s="27">
        <f t="shared" si="8"/>
        <v>0</v>
      </c>
      <c r="I39" s="27">
        <f t="shared" si="9"/>
        <v>36.39179104477613</v>
      </c>
      <c r="J39" s="27">
        <f t="shared" si="0"/>
        <v>36.39179104477613</v>
      </c>
      <c r="K39" s="27">
        <f t="shared" si="1"/>
        <v>12.608208955223873</v>
      </c>
      <c r="L39" s="27">
        <f t="shared" si="2"/>
        <v>81.28955223880591</v>
      </c>
      <c r="M39" s="37">
        <f t="shared" si="10"/>
        <v>14.2</v>
      </c>
      <c r="N39" s="37">
        <f t="shared" si="11"/>
        <v>0.4</v>
      </c>
      <c r="O39" s="36">
        <f t="shared" si="54"/>
        <v>5</v>
      </c>
      <c r="P39" s="33">
        <f t="shared" si="12"/>
        <v>13.399999999999999</v>
      </c>
      <c r="Q39" s="27">
        <f t="shared" si="13"/>
        <v>13.799999999999999</v>
      </c>
      <c r="R39" s="27">
        <f t="shared" si="14"/>
        <v>0.4</v>
      </c>
      <c r="S39" s="27">
        <v>8</v>
      </c>
      <c r="T39" s="27">
        <v>12</v>
      </c>
      <c r="U39" s="27">
        <v>12</v>
      </c>
      <c r="V39" s="27">
        <v>17</v>
      </c>
      <c r="W39" s="27">
        <v>17</v>
      </c>
      <c r="X39" s="27">
        <v>17</v>
      </c>
      <c r="Y39" s="27">
        <v>17</v>
      </c>
      <c r="Z39" s="27">
        <f t="shared" si="15"/>
        <v>5</v>
      </c>
      <c r="AA39" s="27">
        <v>3.96</v>
      </c>
      <c r="AB39" s="27">
        <v>1.52</v>
      </c>
      <c r="AC39" s="27">
        <v>2.13</v>
      </c>
      <c r="AD39" s="27">
        <v>1.37</v>
      </c>
      <c r="AE39" s="27">
        <v>3.05</v>
      </c>
      <c r="AF39" s="27">
        <v>1.37</v>
      </c>
      <c r="AG39" s="27">
        <f t="shared" si="16"/>
        <v>5</v>
      </c>
      <c r="AH39" s="27">
        <f t="shared" si="17"/>
        <v>8.96</v>
      </c>
      <c r="AI39" s="27">
        <f t="shared" si="18"/>
        <v>10.48</v>
      </c>
      <c r="AJ39" s="27">
        <f t="shared" si="19"/>
        <v>12.61</v>
      </c>
      <c r="AK39" s="27">
        <f t="shared" si="20"/>
        <v>13.98</v>
      </c>
      <c r="AL39" s="27">
        <f t="shared" si="21"/>
        <v>17.03</v>
      </c>
      <c r="AM39" s="27">
        <f t="shared" si="22"/>
        <v>18.4</v>
      </c>
      <c r="AN39" s="27">
        <f t="shared" si="23"/>
        <v>8</v>
      </c>
      <c r="AO39" s="27">
        <f t="shared" si="24"/>
        <v>12</v>
      </c>
      <c r="AP39" s="27">
        <f t="shared" si="25"/>
        <v>12</v>
      </c>
      <c r="AQ39" s="27">
        <f t="shared" si="26"/>
        <v>17</v>
      </c>
      <c r="AR39" s="27">
        <f t="shared" si="27"/>
        <v>0</v>
      </c>
      <c r="AS39" s="27">
        <f t="shared" si="28"/>
        <v>0</v>
      </c>
      <c r="AT39" s="27">
        <f t="shared" si="29"/>
        <v>0</v>
      </c>
      <c r="AU39" s="27">
        <f t="shared" si="30"/>
        <v>5</v>
      </c>
      <c r="AV39" s="27">
        <f t="shared" si="31"/>
        <v>8.96</v>
      </c>
      <c r="AW39" s="27">
        <f t="shared" si="32"/>
        <v>10.48</v>
      </c>
      <c r="AX39" s="27">
        <f t="shared" si="33"/>
        <v>12.61</v>
      </c>
      <c r="AY39" s="27">
        <f t="shared" si="34"/>
        <v>0</v>
      </c>
      <c r="AZ39" s="27">
        <f t="shared" si="35"/>
        <v>0</v>
      </c>
      <c r="BA39" s="27">
        <f t="shared" si="36"/>
        <v>0</v>
      </c>
      <c r="BB39" s="27">
        <f t="shared" si="37"/>
        <v>40</v>
      </c>
      <c r="BC39" s="27">
        <f t="shared" si="38"/>
        <v>107.52000000000001</v>
      </c>
      <c r="BD39" s="27">
        <f t="shared" si="39"/>
        <v>125.76</v>
      </c>
      <c r="BE39" s="27">
        <f t="shared" si="40"/>
        <v>214.37</v>
      </c>
      <c r="BF39" s="27">
        <f t="shared" si="41"/>
        <v>0</v>
      </c>
      <c r="BG39" s="27">
        <f t="shared" si="42"/>
        <v>0</v>
      </c>
      <c r="BH39" s="27">
        <f t="shared" si="43"/>
        <v>0</v>
      </c>
      <c r="BI39" s="27">
        <f t="shared" si="44"/>
        <v>63.041044776119364</v>
      </c>
      <c r="BJ39" s="27">
        <f t="shared" si="45"/>
        <v>81.28955223880591</v>
      </c>
      <c r="BK39" s="27">
        <f t="shared" si="46"/>
        <v>70.0540298507462</v>
      </c>
      <c r="BL39" s="27">
        <f t="shared" si="47"/>
        <v>28.74951492537305</v>
      </c>
      <c r="BM39" s="27">
        <f t="shared" si="48"/>
        <v>0</v>
      </c>
      <c r="BN39" s="27">
        <f t="shared" si="49"/>
        <v>0</v>
      </c>
      <c r="BO39" s="27">
        <f t="shared" si="50"/>
        <v>0</v>
      </c>
      <c r="BP39" s="29">
        <f t="shared" si="51"/>
        <v>36.39179104477613</v>
      </c>
      <c r="BQ39" s="29">
        <f t="shared" si="52"/>
        <v>12.608208955223873</v>
      </c>
      <c r="BR39" s="27">
        <f t="shared" si="53"/>
        <v>81.28955223880591</v>
      </c>
    </row>
    <row r="40" spans="7:70" ht="12.75">
      <c r="G40" s="27">
        <f t="shared" si="7"/>
        <v>0</v>
      </c>
      <c r="H40" s="27">
        <f t="shared" si="8"/>
        <v>0</v>
      </c>
      <c r="I40" s="27">
        <f t="shared" si="9"/>
        <v>38.22014925373134</v>
      </c>
      <c r="J40" s="27">
        <f t="shared" si="0"/>
        <v>38.22014925373134</v>
      </c>
      <c r="K40" s="27">
        <f t="shared" si="1"/>
        <v>10.779850746268657</v>
      </c>
      <c r="L40" s="27">
        <f t="shared" si="2"/>
        <v>70.2973880597015</v>
      </c>
      <c r="M40" s="37">
        <f t="shared" si="10"/>
        <v>14.2</v>
      </c>
      <c r="N40" s="37">
        <f t="shared" si="11"/>
        <v>0.4</v>
      </c>
      <c r="O40" s="36">
        <f t="shared" si="54"/>
        <v>5.5</v>
      </c>
      <c r="P40" s="33">
        <f t="shared" si="12"/>
        <v>13.399999999999999</v>
      </c>
      <c r="Q40" s="27">
        <f t="shared" si="13"/>
        <v>13.799999999999999</v>
      </c>
      <c r="R40" s="27">
        <f t="shared" si="14"/>
        <v>0.4</v>
      </c>
      <c r="S40" s="27">
        <v>8</v>
      </c>
      <c r="T40" s="27">
        <v>12</v>
      </c>
      <c r="U40" s="27">
        <v>12</v>
      </c>
      <c r="V40" s="27">
        <v>17</v>
      </c>
      <c r="W40" s="27">
        <v>17</v>
      </c>
      <c r="X40" s="27">
        <v>17</v>
      </c>
      <c r="Y40" s="27">
        <v>17</v>
      </c>
      <c r="Z40" s="27">
        <f t="shared" si="15"/>
        <v>5.5</v>
      </c>
      <c r="AA40" s="27">
        <v>3.96</v>
      </c>
      <c r="AB40" s="27">
        <v>1.52</v>
      </c>
      <c r="AC40" s="27">
        <v>2.13</v>
      </c>
      <c r="AD40" s="27">
        <v>1.37</v>
      </c>
      <c r="AE40" s="27">
        <v>3.05</v>
      </c>
      <c r="AF40" s="27">
        <v>1.37</v>
      </c>
      <c r="AG40" s="27">
        <f t="shared" si="16"/>
        <v>5.5</v>
      </c>
      <c r="AH40" s="27">
        <f t="shared" si="17"/>
        <v>9.46</v>
      </c>
      <c r="AI40" s="27">
        <f t="shared" si="18"/>
        <v>10.98</v>
      </c>
      <c r="AJ40" s="27">
        <f t="shared" si="19"/>
        <v>13.11</v>
      </c>
      <c r="AK40" s="27">
        <f t="shared" si="20"/>
        <v>14.48</v>
      </c>
      <c r="AL40" s="27">
        <f t="shared" si="21"/>
        <v>17.53</v>
      </c>
      <c r="AM40" s="27">
        <f t="shared" si="22"/>
        <v>18.9</v>
      </c>
      <c r="AN40" s="27">
        <f t="shared" si="23"/>
        <v>8</v>
      </c>
      <c r="AO40" s="27">
        <f t="shared" si="24"/>
        <v>12</v>
      </c>
      <c r="AP40" s="27">
        <f t="shared" si="25"/>
        <v>12</v>
      </c>
      <c r="AQ40" s="27">
        <f t="shared" si="26"/>
        <v>17</v>
      </c>
      <c r="AR40" s="27">
        <f t="shared" si="27"/>
        <v>0</v>
      </c>
      <c r="AS40" s="27">
        <f t="shared" si="28"/>
        <v>0</v>
      </c>
      <c r="AT40" s="27">
        <f t="shared" si="29"/>
        <v>0</v>
      </c>
      <c r="AU40" s="27">
        <f t="shared" si="30"/>
        <v>5.5</v>
      </c>
      <c r="AV40" s="27">
        <f t="shared" si="31"/>
        <v>9.46</v>
      </c>
      <c r="AW40" s="27">
        <f t="shared" si="32"/>
        <v>10.98</v>
      </c>
      <c r="AX40" s="27">
        <f t="shared" si="33"/>
        <v>13.11</v>
      </c>
      <c r="AY40" s="27">
        <f t="shared" si="34"/>
        <v>0</v>
      </c>
      <c r="AZ40" s="27">
        <f t="shared" si="35"/>
        <v>0</v>
      </c>
      <c r="BA40" s="27">
        <f t="shared" si="36"/>
        <v>0</v>
      </c>
      <c r="BB40" s="27">
        <f t="shared" si="37"/>
        <v>44</v>
      </c>
      <c r="BC40" s="27">
        <f t="shared" si="38"/>
        <v>113.52000000000001</v>
      </c>
      <c r="BD40" s="27">
        <f t="shared" si="39"/>
        <v>131.76</v>
      </c>
      <c r="BE40" s="27">
        <f t="shared" si="40"/>
        <v>222.87</v>
      </c>
      <c r="BF40" s="27">
        <f t="shared" si="41"/>
        <v>0</v>
      </c>
      <c r="BG40" s="27">
        <f t="shared" si="42"/>
        <v>0</v>
      </c>
      <c r="BH40" s="27">
        <f t="shared" si="43"/>
        <v>0</v>
      </c>
      <c r="BI40" s="27">
        <f t="shared" si="44"/>
        <v>59.28917910447761</v>
      </c>
      <c r="BJ40" s="27">
        <f t="shared" si="45"/>
        <v>70.2973880597015</v>
      </c>
      <c r="BK40" s="27">
        <f t="shared" si="46"/>
        <v>56.28276119402986</v>
      </c>
      <c r="BL40" s="27">
        <f t="shared" si="47"/>
        <v>11.083843283582112</v>
      </c>
      <c r="BM40" s="27">
        <f t="shared" si="48"/>
        <v>0</v>
      </c>
      <c r="BN40" s="27">
        <f t="shared" si="49"/>
        <v>0</v>
      </c>
      <c r="BO40" s="27">
        <f t="shared" si="50"/>
        <v>0</v>
      </c>
      <c r="BP40" s="29">
        <f t="shared" si="51"/>
        <v>38.22014925373134</v>
      </c>
      <c r="BQ40" s="29">
        <f t="shared" si="52"/>
        <v>10.779850746268657</v>
      </c>
      <c r="BR40" s="27">
        <f t="shared" si="53"/>
        <v>70.2973880597015</v>
      </c>
    </row>
    <row r="41" spans="7:70" ht="12.75">
      <c r="G41" s="27">
        <f t="shared" si="7"/>
        <v>0</v>
      </c>
      <c r="H41" s="27">
        <f t="shared" si="8"/>
        <v>0</v>
      </c>
      <c r="I41" s="27">
        <f t="shared" si="9"/>
        <v>40.04850746268657</v>
      </c>
      <c r="J41" s="27">
        <f t="shared" si="0"/>
        <v>40.04850746268657</v>
      </c>
      <c r="K41" s="27">
        <f t="shared" si="1"/>
        <v>8.951492537313428</v>
      </c>
      <c r="L41" s="27">
        <f t="shared" si="2"/>
        <v>57.47686567164173</v>
      </c>
      <c r="M41" s="37">
        <f t="shared" si="10"/>
        <v>14.2</v>
      </c>
      <c r="N41" s="37">
        <f t="shared" si="11"/>
        <v>0.4</v>
      </c>
      <c r="O41" s="36">
        <f t="shared" si="54"/>
        <v>6</v>
      </c>
      <c r="P41" s="33">
        <f t="shared" si="12"/>
        <v>13.399999999999999</v>
      </c>
      <c r="Q41" s="27">
        <f t="shared" si="13"/>
        <v>13.799999999999999</v>
      </c>
      <c r="R41" s="27">
        <f t="shared" si="14"/>
        <v>0.4</v>
      </c>
      <c r="S41" s="27">
        <v>8</v>
      </c>
      <c r="T41" s="27">
        <v>12</v>
      </c>
      <c r="U41" s="27">
        <v>12</v>
      </c>
      <c r="V41" s="27">
        <v>17</v>
      </c>
      <c r="W41" s="27">
        <v>17</v>
      </c>
      <c r="X41" s="27">
        <v>17</v>
      </c>
      <c r="Y41" s="27">
        <v>17</v>
      </c>
      <c r="Z41" s="27">
        <f t="shared" si="15"/>
        <v>6</v>
      </c>
      <c r="AA41" s="27">
        <v>3.96</v>
      </c>
      <c r="AB41" s="27">
        <v>1.52</v>
      </c>
      <c r="AC41" s="27">
        <v>2.13</v>
      </c>
      <c r="AD41" s="27">
        <v>1.37</v>
      </c>
      <c r="AE41" s="27">
        <v>3.05</v>
      </c>
      <c r="AF41" s="27">
        <v>1.37</v>
      </c>
      <c r="AG41" s="27">
        <f t="shared" si="16"/>
        <v>6</v>
      </c>
      <c r="AH41" s="27">
        <f t="shared" si="17"/>
        <v>9.96</v>
      </c>
      <c r="AI41" s="27">
        <f t="shared" si="18"/>
        <v>11.48</v>
      </c>
      <c r="AJ41" s="27">
        <f t="shared" si="19"/>
        <v>13.61</v>
      </c>
      <c r="AK41" s="27">
        <f t="shared" si="20"/>
        <v>14.98</v>
      </c>
      <c r="AL41" s="27">
        <f t="shared" si="21"/>
        <v>18.03</v>
      </c>
      <c r="AM41" s="27">
        <f t="shared" si="22"/>
        <v>19.4</v>
      </c>
      <c r="AN41" s="27">
        <f t="shared" si="23"/>
        <v>8</v>
      </c>
      <c r="AO41" s="27">
        <f t="shared" si="24"/>
        <v>12</v>
      </c>
      <c r="AP41" s="27">
        <f t="shared" si="25"/>
        <v>12</v>
      </c>
      <c r="AQ41" s="27">
        <f t="shared" si="26"/>
        <v>17</v>
      </c>
      <c r="AR41" s="27">
        <f t="shared" si="27"/>
        <v>0</v>
      </c>
      <c r="AS41" s="27">
        <f t="shared" si="28"/>
        <v>0</v>
      </c>
      <c r="AT41" s="27">
        <f t="shared" si="29"/>
        <v>0</v>
      </c>
      <c r="AU41" s="27">
        <f t="shared" si="30"/>
        <v>6</v>
      </c>
      <c r="AV41" s="27">
        <f t="shared" si="31"/>
        <v>9.96</v>
      </c>
      <c r="AW41" s="27">
        <f t="shared" si="32"/>
        <v>11.48</v>
      </c>
      <c r="AX41" s="27">
        <f t="shared" si="33"/>
        <v>13.61</v>
      </c>
      <c r="AY41" s="27">
        <f t="shared" si="34"/>
        <v>0</v>
      </c>
      <c r="AZ41" s="27">
        <f t="shared" si="35"/>
        <v>0</v>
      </c>
      <c r="BA41" s="27">
        <f t="shared" si="36"/>
        <v>0</v>
      </c>
      <c r="BB41" s="27">
        <f t="shared" si="37"/>
        <v>48</v>
      </c>
      <c r="BC41" s="27">
        <f t="shared" si="38"/>
        <v>119.52000000000001</v>
      </c>
      <c r="BD41" s="27">
        <f t="shared" si="39"/>
        <v>137.76</v>
      </c>
      <c r="BE41" s="27">
        <f t="shared" si="40"/>
        <v>231.37</v>
      </c>
      <c r="BF41" s="27">
        <f t="shared" si="41"/>
        <v>0</v>
      </c>
      <c r="BG41" s="27">
        <f t="shared" si="42"/>
        <v>0</v>
      </c>
      <c r="BH41" s="27">
        <f t="shared" si="43"/>
        <v>0</v>
      </c>
      <c r="BI41" s="27">
        <f t="shared" si="44"/>
        <v>53.708955223880565</v>
      </c>
      <c r="BJ41" s="27">
        <f t="shared" si="45"/>
        <v>57.47686567164173</v>
      </c>
      <c r="BK41" s="27">
        <f t="shared" si="46"/>
        <v>40.68313432835815</v>
      </c>
      <c r="BL41" s="27">
        <f t="shared" si="47"/>
        <v>-8.410186567164217</v>
      </c>
      <c r="BM41" s="27">
        <f t="shared" si="48"/>
        <v>0</v>
      </c>
      <c r="BN41" s="27">
        <f t="shared" si="49"/>
        <v>0</v>
      </c>
      <c r="BO41" s="27">
        <f t="shared" si="50"/>
        <v>0</v>
      </c>
      <c r="BP41" s="29">
        <f t="shared" si="51"/>
        <v>40.04850746268657</v>
      </c>
      <c r="BQ41" s="29">
        <f t="shared" si="52"/>
        <v>8.951492537313428</v>
      </c>
      <c r="BR41" s="27">
        <f t="shared" si="53"/>
        <v>57.47686567164173</v>
      </c>
    </row>
    <row r="42" spans="7:70" ht="12.75">
      <c r="G42" s="27">
        <f t="shared" si="7"/>
        <v>0</v>
      </c>
      <c r="H42" s="27">
        <f t="shared" si="8"/>
        <v>0</v>
      </c>
      <c r="I42" s="27">
        <f t="shared" si="9"/>
        <v>23.976119402985073</v>
      </c>
      <c r="J42" s="27">
        <f t="shared" si="0"/>
        <v>23.976119402985073</v>
      </c>
      <c r="K42" s="27">
        <f t="shared" si="1"/>
        <v>8.023880597014927</v>
      </c>
      <c r="L42" s="27">
        <f t="shared" si="2"/>
        <v>52.24979104477613</v>
      </c>
      <c r="M42" s="37">
        <f t="shared" si="10"/>
        <v>14.2</v>
      </c>
      <c r="N42" s="37">
        <f t="shared" si="11"/>
        <v>0.4</v>
      </c>
      <c r="O42" s="36">
        <f t="shared" si="54"/>
        <v>6.5</v>
      </c>
      <c r="P42" s="33">
        <f t="shared" si="12"/>
        <v>13.399999999999999</v>
      </c>
      <c r="Q42" s="27">
        <f t="shared" si="13"/>
        <v>13.799999999999999</v>
      </c>
      <c r="R42" s="27">
        <f t="shared" si="14"/>
        <v>0.4</v>
      </c>
      <c r="S42" s="27">
        <v>8</v>
      </c>
      <c r="T42" s="27">
        <v>12</v>
      </c>
      <c r="U42" s="27">
        <v>12</v>
      </c>
      <c r="V42" s="27">
        <v>17</v>
      </c>
      <c r="W42" s="27">
        <v>17</v>
      </c>
      <c r="X42" s="27">
        <v>17</v>
      </c>
      <c r="Y42" s="27">
        <v>17</v>
      </c>
      <c r="Z42" s="27">
        <f t="shared" si="15"/>
        <v>6.5</v>
      </c>
      <c r="AA42" s="27">
        <v>3.96</v>
      </c>
      <c r="AB42" s="27">
        <v>1.52</v>
      </c>
      <c r="AC42" s="27">
        <v>2.13</v>
      </c>
      <c r="AD42" s="27">
        <v>1.37</v>
      </c>
      <c r="AE42" s="27">
        <v>3.05</v>
      </c>
      <c r="AF42" s="27">
        <v>1.37</v>
      </c>
      <c r="AG42" s="27">
        <f t="shared" si="16"/>
        <v>6.5</v>
      </c>
      <c r="AH42" s="27">
        <f t="shared" si="17"/>
        <v>10.46</v>
      </c>
      <c r="AI42" s="27">
        <f t="shared" si="18"/>
        <v>11.98</v>
      </c>
      <c r="AJ42" s="27">
        <f t="shared" si="19"/>
        <v>14.11</v>
      </c>
      <c r="AK42" s="27">
        <f t="shared" si="20"/>
        <v>15.48</v>
      </c>
      <c r="AL42" s="27">
        <f t="shared" si="21"/>
        <v>18.53</v>
      </c>
      <c r="AM42" s="27">
        <f t="shared" si="22"/>
        <v>19.9</v>
      </c>
      <c r="AN42" s="27">
        <f t="shared" si="23"/>
        <v>8</v>
      </c>
      <c r="AO42" s="27">
        <f t="shared" si="24"/>
        <v>12</v>
      </c>
      <c r="AP42" s="27">
        <f t="shared" si="25"/>
        <v>12</v>
      </c>
      <c r="AQ42" s="27">
        <f t="shared" si="26"/>
        <v>0</v>
      </c>
      <c r="AR42" s="27">
        <f t="shared" si="27"/>
        <v>0</v>
      </c>
      <c r="AS42" s="27">
        <f t="shared" si="28"/>
        <v>0</v>
      </c>
      <c r="AT42" s="27">
        <f t="shared" si="29"/>
        <v>0</v>
      </c>
      <c r="AU42" s="27">
        <f t="shared" si="30"/>
        <v>6.5</v>
      </c>
      <c r="AV42" s="27">
        <f t="shared" si="31"/>
        <v>10.46</v>
      </c>
      <c r="AW42" s="27">
        <f t="shared" si="32"/>
        <v>11.98</v>
      </c>
      <c r="AX42" s="27">
        <f t="shared" si="33"/>
        <v>0</v>
      </c>
      <c r="AY42" s="27">
        <f t="shared" si="34"/>
        <v>0</v>
      </c>
      <c r="AZ42" s="27">
        <f t="shared" si="35"/>
        <v>0</v>
      </c>
      <c r="BA42" s="27">
        <f t="shared" si="36"/>
        <v>0</v>
      </c>
      <c r="BB42" s="27">
        <f t="shared" si="37"/>
        <v>52</v>
      </c>
      <c r="BC42" s="27">
        <f t="shared" si="38"/>
        <v>125.52000000000001</v>
      </c>
      <c r="BD42" s="27">
        <f t="shared" si="39"/>
        <v>143.76</v>
      </c>
      <c r="BE42" s="27">
        <f t="shared" si="40"/>
        <v>0</v>
      </c>
      <c r="BF42" s="27">
        <f t="shared" si="41"/>
        <v>0</v>
      </c>
      <c r="BG42" s="27">
        <f t="shared" si="42"/>
        <v>0</v>
      </c>
      <c r="BH42" s="27">
        <f t="shared" si="43"/>
        <v>0</v>
      </c>
      <c r="BI42" s="27">
        <f t="shared" si="44"/>
        <v>52.15522388059702</v>
      </c>
      <c r="BJ42" s="27">
        <f t="shared" si="45"/>
        <v>52.24979104477613</v>
      </c>
      <c r="BK42" s="27">
        <f t="shared" si="46"/>
        <v>34.046089552238826</v>
      </c>
      <c r="BL42" s="27">
        <f t="shared" si="47"/>
        <v>0</v>
      </c>
      <c r="BM42" s="27">
        <f t="shared" si="48"/>
        <v>0</v>
      </c>
      <c r="BN42" s="27">
        <f t="shared" si="49"/>
        <v>0</v>
      </c>
      <c r="BO42" s="27">
        <f t="shared" si="50"/>
        <v>0</v>
      </c>
      <c r="BP42" s="29">
        <f t="shared" si="51"/>
        <v>23.976119402985073</v>
      </c>
      <c r="BQ42" s="29">
        <f t="shared" si="52"/>
        <v>8.023880597014927</v>
      </c>
      <c r="BR42" s="27">
        <f t="shared" si="53"/>
        <v>52.24979104477613</v>
      </c>
    </row>
    <row r="43" spans="7:70" ht="12.75">
      <c r="G43" s="27">
        <f t="shared" si="7"/>
        <v>0</v>
      </c>
      <c r="H43" s="27">
        <f t="shared" si="8"/>
        <v>0</v>
      </c>
      <c r="I43" s="27">
        <f t="shared" si="9"/>
        <v>25.170149253731346</v>
      </c>
      <c r="J43" s="27">
        <f t="shared" si="0"/>
        <v>25.170149253731346</v>
      </c>
      <c r="K43" s="27">
        <f t="shared" si="1"/>
        <v>6.829850746268654</v>
      </c>
      <c r="L43" s="27">
        <f t="shared" si="2"/>
        <v>47.80895522388058</v>
      </c>
      <c r="M43" s="37">
        <f t="shared" si="10"/>
        <v>14.2</v>
      </c>
      <c r="N43" s="37">
        <f t="shared" si="11"/>
        <v>0.4</v>
      </c>
      <c r="O43" s="36">
        <f t="shared" si="54"/>
        <v>7</v>
      </c>
      <c r="P43" s="33">
        <f t="shared" si="12"/>
        <v>13.399999999999999</v>
      </c>
      <c r="Q43" s="27">
        <f t="shared" si="13"/>
        <v>13.799999999999999</v>
      </c>
      <c r="R43" s="27">
        <f t="shared" si="14"/>
        <v>0.4</v>
      </c>
      <c r="S43" s="27">
        <v>8</v>
      </c>
      <c r="T43" s="27">
        <v>12</v>
      </c>
      <c r="U43" s="27">
        <v>12</v>
      </c>
      <c r="V43" s="27">
        <v>17</v>
      </c>
      <c r="W43" s="27">
        <v>17</v>
      </c>
      <c r="X43" s="27">
        <v>17</v>
      </c>
      <c r="Y43" s="27">
        <v>17</v>
      </c>
      <c r="Z43" s="27">
        <f t="shared" si="15"/>
        <v>7</v>
      </c>
      <c r="AA43" s="27">
        <v>3.96</v>
      </c>
      <c r="AB43" s="27">
        <v>1.52</v>
      </c>
      <c r="AC43" s="27">
        <v>2.13</v>
      </c>
      <c r="AD43" s="27">
        <v>1.37</v>
      </c>
      <c r="AE43" s="27">
        <v>3.05</v>
      </c>
      <c r="AF43" s="27">
        <v>1.37</v>
      </c>
      <c r="AG43" s="27">
        <f t="shared" si="16"/>
        <v>7</v>
      </c>
      <c r="AH43" s="27">
        <f t="shared" si="17"/>
        <v>10.96</v>
      </c>
      <c r="AI43" s="27">
        <f t="shared" si="18"/>
        <v>12.48</v>
      </c>
      <c r="AJ43" s="27">
        <f t="shared" si="19"/>
        <v>14.61</v>
      </c>
      <c r="AK43" s="27">
        <f t="shared" si="20"/>
        <v>15.98</v>
      </c>
      <c r="AL43" s="27">
        <f t="shared" si="21"/>
        <v>19.03</v>
      </c>
      <c r="AM43" s="27">
        <f t="shared" si="22"/>
        <v>20.4</v>
      </c>
      <c r="AN43" s="27">
        <f t="shared" si="23"/>
        <v>8</v>
      </c>
      <c r="AO43" s="27">
        <f t="shared" si="24"/>
        <v>12</v>
      </c>
      <c r="AP43" s="27">
        <f t="shared" si="25"/>
        <v>12</v>
      </c>
      <c r="AQ43" s="27">
        <f t="shared" si="26"/>
        <v>0</v>
      </c>
      <c r="AR43" s="27">
        <f t="shared" si="27"/>
        <v>0</v>
      </c>
      <c r="AS43" s="27">
        <f t="shared" si="28"/>
        <v>0</v>
      </c>
      <c r="AT43" s="27">
        <f t="shared" si="29"/>
        <v>0</v>
      </c>
      <c r="AU43" s="27">
        <f t="shared" si="30"/>
        <v>7</v>
      </c>
      <c r="AV43" s="27">
        <f t="shared" si="31"/>
        <v>10.96</v>
      </c>
      <c r="AW43" s="27">
        <f t="shared" si="32"/>
        <v>12.48</v>
      </c>
      <c r="AX43" s="27">
        <f t="shared" si="33"/>
        <v>0</v>
      </c>
      <c r="AY43" s="27">
        <f t="shared" si="34"/>
        <v>0</v>
      </c>
      <c r="AZ43" s="27">
        <f t="shared" si="35"/>
        <v>0</v>
      </c>
      <c r="BA43" s="27">
        <f t="shared" si="36"/>
        <v>0</v>
      </c>
      <c r="BB43" s="27">
        <f t="shared" si="37"/>
        <v>56</v>
      </c>
      <c r="BC43" s="27">
        <f t="shared" si="38"/>
        <v>131.52</v>
      </c>
      <c r="BD43" s="27">
        <f t="shared" si="39"/>
        <v>149.76</v>
      </c>
      <c r="BE43" s="27">
        <f t="shared" si="40"/>
        <v>0</v>
      </c>
      <c r="BF43" s="27">
        <f t="shared" si="41"/>
        <v>0</v>
      </c>
      <c r="BG43" s="27">
        <f t="shared" si="42"/>
        <v>0</v>
      </c>
      <c r="BH43" s="27">
        <f t="shared" si="43"/>
        <v>0</v>
      </c>
      <c r="BI43" s="27">
        <f t="shared" si="44"/>
        <v>47.80895522388058</v>
      </c>
      <c r="BJ43" s="27">
        <f t="shared" si="45"/>
        <v>43.175164179104456</v>
      </c>
      <c r="BK43" s="27">
        <f t="shared" si="46"/>
        <v>23.156537313432807</v>
      </c>
      <c r="BL43" s="27">
        <f t="shared" si="47"/>
        <v>0</v>
      </c>
      <c r="BM43" s="27">
        <f t="shared" si="48"/>
        <v>0</v>
      </c>
      <c r="BN43" s="27">
        <f t="shared" si="49"/>
        <v>0</v>
      </c>
      <c r="BO43" s="27">
        <f t="shared" si="50"/>
        <v>0</v>
      </c>
      <c r="BP43" s="29">
        <f t="shared" si="51"/>
        <v>25.170149253731346</v>
      </c>
      <c r="BQ43" s="29">
        <f t="shared" si="52"/>
        <v>6.829850746268654</v>
      </c>
      <c r="BR43" s="27">
        <f t="shared" si="53"/>
        <v>47.80895522388058</v>
      </c>
    </row>
    <row r="44" spans="7:70" ht="12.75">
      <c r="G44" s="27">
        <f t="shared" si="7"/>
        <v>0</v>
      </c>
      <c r="H44" s="27">
        <f t="shared" si="8"/>
        <v>0</v>
      </c>
      <c r="I44" s="27">
        <f t="shared" si="9"/>
        <v>26.364179104477614</v>
      </c>
      <c r="J44" s="27">
        <f t="shared" si="0"/>
        <v>26.364179104477614</v>
      </c>
      <c r="K44" s="27">
        <f t="shared" si="1"/>
        <v>5.635820895522386</v>
      </c>
      <c r="L44" s="27">
        <f t="shared" si="2"/>
        <v>42.268656716417894</v>
      </c>
      <c r="M44" s="37">
        <f t="shared" si="10"/>
        <v>14.2</v>
      </c>
      <c r="N44" s="37">
        <f t="shared" si="11"/>
        <v>0.4</v>
      </c>
      <c r="O44" s="36">
        <f t="shared" si="54"/>
        <v>7.5</v>
      </c>
      <c r="P44" s="33">
        <f t="shared" si="12"/>
        <v>13.399999999999999</v>
      </c>
      <c r="Q44" s="27">
        <f t="shared" si="13"/>
        <v>13.799999999999999</v>
      </c>
      <c r="R44" s="27">
        <f t="shared" si="14"/>
        <v>0.4</v>
      </c>
      <c r="S44" s="27">
        <v>8</v>
      </c>
      <c r="T44" s="27">
        <v>12</v>
      </c>
      <c r="U44" s="27">
        <v>12</v>
      </c>
      <c r="V44" s="27">
        <v>17</v>
      </c>
      <c r="W44" s="27">
        <v>17</v>
      </c>
      <c r="X44" s="27">
        <v>17</v>
      </c>
      <c r="Y44" s="27">
        <v>17</v>
      </c>
      <c r="Z44" s="27">
        <f t="shared" si="15"/>
        <v>7.5</v>
      </c>
      <c r="AA44" s="27">
        <v>3.96</v>
      </c>
      <c r="AB44" s="27">
        <v>1.52</v>
      </c>
      <c r="AC44" s="27">
        <v>2.13</v>
      </c>
      <c r="AD44" s="27">
        <v>1.37</v>
      </c>
      <c r="AE44" s="27">
        <v>3.05</v>
      </c>
      <c r="AF44" s="27">
        <v>1.37</v>
      </c>
      <c r="AG44" s="27">
        <f t="shared" si="16"/>
        <v>7.5</v>
      </c>
      <c r="AH44" s="27">
        <f t="shared" si="17"/>
        <v>11.46</v>
      </c>
      <c r="AI44" s="27">
        <f t="shared" si="18"/>
        <v>12.98</v>
      </c>
      <c r="AJ44" s="27">
        <f t="shared" si="19"/>
        <v>15.11</v>
      </c>
      <c r="AK44" s="27">
        <f t="shared" si="20"/>
        <v>16.48</v>
      </c>
      <c r="AL44" s="27">
        <f t="shared" si="21"/>
        <v>19.53</v>
      </c>
      <c r="AM44" s="27">
        <f t="shared" si="22"/>
        <v>20.9</v>
      </c>
      <c r="AN44" s="27">
        <f t="shared" si="23"/>
        <v>8</v>
      </c>
      <c r="AO44" s="27">
        <f t="shared" si="24"/>
        <v>12</v>
      </c>
      <c r="AP44" s="27">
        <f t="shared" si="25"/>
        <v>12</v>
      </c>
      <c r="AQ44" s="27">
        <f t="shared" si="26"/>
        <v>0</v>
      </c>
      <c r="AR44" s="27">
        <f t="shared" si="27"/>
        <v>0</v>
      </c>
      <c r="AS44" s="27">
        <f t="shared" si="28"/>
        <v>0</v>
      </c>
      <c r="AT44" s="27">
        <f t="shared" si="29"/>
        <v>0</v>
      </c>
      <c r="AU44" s="27">
        <f t="shared" si="30"/>
        <v>7.5</v>
      </c>
      <c r="AV44" s="27">
        <f t="shared" si="31"/>
        <v>11.46</v>
      </c>
      <c r="AW44" s="27">
        <f t="shared" si="32"/>
        <v>12.98</v>
      </c>
      <c r="AX44" s="27">
        <f t="shared" si="33"/>
        <v>0</v>
      </c>
      <c r="AY44" s="27">
        <f t="shared" si="34"/>
        <v>0</v>
      </c>
      <c r="AZ44" s="27">
        <f t="shared" si="35"/>
        <v>0</v>
      </c>
      <c r="BA44" s="27">
        <f t="shared" si="36"/>
        <v>0</v>
      </c>
      <c r="BB44" s="27">
        <f t="shared" si="37"/>
        <v>60</v>
      </c>
      <c r="BC44" s="27">
        <f t="shared" si="38"/>
        <v>137.52</v>
      </c>
      <c r="BD44" s="27">
        <f t="shared" si="39"/>
        <v>155.76</v>
      </c>
      <c r="BE44" s="27">
        <f t="shared" si="40"/>
        <v>0</v>
      </c>
      <c r="BF44" s="27">
        <f t="shared" si="41"/>
        <v>0</v>
      </c>
      <c r="BG44" s="27">
        <f t="shared" si="42"/>
        <v>0</v>
      </c>
      <c r="BH44" s="27">
        <f t="shared" si="43"/>
        <v>0</v>
      </c>
      <c r="BI44" s="27">
        <f t="shared" si="44"/>
        <v>42.268656716417894</v>
      </c>
      <c r="BJ44" s="27">
        <f t="shared" si="45"/>
        <v>32.906507462686534</v>
      </c>
      <c r="BK44" s="27">
        <f t="shared" si="46"/>
        <v>11.07295522388057</v>
      </c>
      <c r="BL44" s="27">
        <f t="shared" si="47"/>
        <v>0</v>
      </c>
      <c r="BM44" s="27">
        <f t="shared" si="48"/>
        <v>0</v>
      </c>
      <c r="BN44" s="27">
        <f t="shared" si="49"/>
        <v>0</v>
      </c>
      <c r="BO44" s="27">
        <f t="shared" si="50"/>
        <v>0</v>
      </c>
      <c r="BP44" s="29">
        <f t="shared" si="51"/>
        <v>26.364179104477614</v>
      </c>
      <c r="BQ44" s="29">
        <f t="shared" si="52"/>
        <v>5.635820895522386</v>
      </c>
      <c r="BR44" s="27">
        <f t="shared" si="53"/>
        <v>42.268656716417894</v>
      </c>
    </row>
    <row r="45" spans="7:70" ht="12.75">
      <c r="G45" s="27">
        <f t="shared" si="7"/>
        <v>0</v>
      </c>
      <c r="H45" s="27">
        <f t="shared" si="8"/>
        <v>0</v>
      </c>
      <c r="I45" s="27">
        <f t="shared" si="9"/>
        <v>27.558208955223883</v>
      </c>
      <c r="J45" s="27">
        <f t="shared" si="0"/>
        <v>27.558208955223883</v>
      </c>
      <c r="K45" s="27">
        <f t="shared" si="1"/>
        <v>4.441791044776117</v>
      </c>
      <c r="L45" s="27">
        <f t="shared" si="2"/>
        <v>35.53432835820894</v>
      </c>
      <c r="M45" s="37">
        <f t="shared" si="10"/>
        <v>14.2</v>
      </c>
      <c r="N45" s="37">
        <f t="shared" si="11"/>
        <v>0.4</v>
      </c>
      <c r="O45" s="36">
        <f>O44+0.5</f>
        <v>8</v>
      </c>
      <c r="P45" s="33">
        <f t="shared" si="12"/>
        <v>13.399999999999999</v>
      </c>
      <c r="Q45" s="27">
        <f t="shared" si="13"/>
        <v>13.799999999999999</v>
      </c>
      <c r="R45" s="27">
        <f t="shared" si="14"/>
        <v>0.4</v>
      </c>
      <c r="S45" s="27">
        <v>8</v>
      </c>
      <c r="T45" s="27">
        <v>12</v>
      </c>
      <c r="U45" s="27">
        <v>12</v>
      </c>
      <c r="V45" s="27">
        <v>17</v>
      </c>
      <c r="W45" s="27">
        <v>17</v>
      </c>
      <c r="X45" s="27">
        <v>17</v>
      </c>
      <c r="Y45" s="27">
        <v>17</v>
      </c>
      <c r="Z45" s="27">
        <f t="shared" si="15"/>
        <v>8</v>
      </c>
      <c r="AA45" s="27">
        <v>3.96</v>
      </c>
      <c r="AB45" s="27">
        <v>1.52</v>
      </c>
      <c r="AC45" s="27">
        <v>2.13</v>
      </c>
      <c r="AD45" s="27">
        <v>1.37</v>
      </c>
      <c r="AE45" s="27">
        <v>3.05</v>
      </c>
      <c r="AF45" s="27">
        <v>1.37</v>
      </c>
      <c r="AG45" s="27">
        <f t="shared" si="16"/>
        <v>8</v>
      </c>
      <c r="AH45" s="27">
        <f t="shared" si="17"/>
        <v>11.96</v>
      </c>
      <c r="AI45" s="27">
        <f t="shared" si="18"/>
        <v>13.48</v>
      </c>
      <c r="AJ45" s="27">
        <f t="shared" si="19"/>
        <v>15.61</v>
      </c>
      <c r="AK45" s="27">
        <f t="shared" si="20"/>
        <v>16.98</v>
      </c>
      <c r="AL45" s="27">
        <f t="shared" si="21"/>
        <v>20.03</v>
      </c>
      <c r="AM45" s="27">
        <f t="shared" si="22"/>
        <v>21.4</v>
      </c>
      <c r="AN45" s="27">
        <f t="shared" si="23"/>
        <v>8</v>
      </c>
      <c r="AO45" s="27">
        <f t="shared" si="24"/>
        <v>12</v>
      </c>
      <c r="AP45" s="27">
        <f t="shared" si="25"/>
        <v>12</v>
      </c>
      <c r="AQ45" s="27">
        <f t="shared" si="26"/>
        <v>0</v>
      </c>
      <c r="AR45" s="27">
        <f t="shared" si="27"/>
        <v>0</v>
      </c>
      <c r="AS45" s="27">
        <f t="shared" si="28"/>
        <v>0</v>
      </c>
      <c r="AT45" s="27">
        <f t="shared" si="29"/>
        <v>0</v>
      </c>
      <c r="AU45" s="27">
        <f t="shared" si="30"/>
        <v>8</v>
      </c>
      <c r="AV45" s="27">
        <f t="shared" si="31"/>
        <v>11.96</v>
      </c>
      <c r="AW45" s="27">
        <f t="shared" si="32"/>
        <v>13.48</v>
      </c>
      <c r="AX45" s="27">
        <f t="shared" si="33"/>
        <v>0</v>
      </c>
      <c r="AY45" s="27">
        <f t="shared" si="34"/>
        <v>0</v>
      </c>
      <c r="AZ45" s="27">
        <f t="shared" si="35"/>
        <v>0</v>
      </c>
      <c r="BA45" s="27">
        <f t="shared" si="36"/>
        <v>0</v>
      </c>
      <c r="BB45" s="27">
        <f t="shared" si="37"/>
        <v>64</v>
      </c>
      <c r="BC45" s="27">
        <f t="shared" si="38"/>
        <v>143.52</v>
      </c>
      <c r="BD45" s="27">
        <f t="shared" si="39"/>
        <v>161.76</v>
      </c>
      <c r="BE45" s="27">
        <f t="shared" si="40"/>
        <v>0</v>
      </c>
      <c r="BF45" s="27">
        <f t="shared" si="41"/>
        <v>0</v>
      </c>
      <c r="BG45" s="27">
        <f t="shared" si="42"/>
        <v>0</v>
      </c>
      <c r="BH45" s="27">
        <f t="shared" si="43"/>
        <v>0</v>
      </c>
      <c r="BI45" s="27">
        <f t="shared" si="44"/>
        <v>35.53432835820894</v>
      </c>
      <c r="BJ45" s="27">
        <f t="shared" si="45"/>
        <v>21.443820895522357</v>
      </c>
      <c r="BK45" s="27">
        <f t="shared" si="46"/>
        <v>-2.2046567164179365</v>
      </c>
      <c r="BL45" s="27">
        <f t="shared" si="47"/>
        <v>0</v>
      </c>
      <c r="BM45" s="27">
        <f t="shared" si="48"/>
        <v>0</v>
      </c>
      <c r="BN45" s="27">
        <f t="shared" si="49"/>
        <v>0</v>
      </c>
      <c r="BO45" s="27">
        <f t="shared" si="50"/>
        <v>0</v>
      </c>
      <c r="BP45" s="29">
        <f t="shared" si="51"/>
        <v>27.558208955223883</v>
      </c>
      <c r="BQ45" s="29">
        <f t="shared" si="52"/>
        <v>4.441791044776117</v>
      </c>
      <c r="BR45" s="27">
        <f t="shared" si="53"/>
        <v>35.53432835820894</v>
      </c>
    </row>
    <row r="46" spans="7:70" ht="12.75">
      <c r="G46" s="27">
        <f t="shared" si="7"/>
        <v>0</v>
      </c>
      <c r="H46" s="27">
        <f t="shared" si="8"/>
        <v>0</v>
      </c>
      <c r="I46" s="27">
        <f t="shared" si="9"/>
        <v>16.232835820895524</v>
      </c>
      <c r="J46" s="27">
        <f t="shared" si="0"/>
        <v>16.232835820895524</v>
      </c>
      <c r="K46" s="27">
        <f t="shared" si="1"/>
        <v>3.7671641791044763</v>
      </c>
      <c r="L46" s="27">
        <f t="shared" si="2"/>
        <v>32.020895522388045</v>
      </c>
      <c r="M46" s="37">
        <f t="shared" si="10"/>
        <v>14.2</v>
      </c>
      <c r="N46" s="37">
        <f t="shared" si="11"/>
        <v>0.4</v>
      </c>
      <c r="O46" s="36">
        <f t="shared" si="54"/>
        <v>8.5</v>
      </c>
      <c r="P46" s="33">
        <f t="shared" si="12"/>
        <v>13.399999999999999</v>
      </c>
      <c r="Q46" s="27">
        <f t="shared" si="13"/>
        <v>13.799999999999999</v>
      </c>
      <c r="R46" s="27">
        <f t="shared" si="14"/>
        <v>0.4</v>
      </c>
      <c r="S46" s="27">
        <v>8</v>
      </c>
      <c r="T46" s="27">
        <v>12</v>
      </c>
      <c r="U46" s="27">
        <v>12</v>
      </c>
      <c r="V46" s="27">
        <v>17</v>
      </c>
      <c r="W46" s="27">
        <v>17</v>
      </c>
      <c r="X46" s="27">
        <v>17</v>
      </c>
      <c r="Y46" s="27">
        <v>17</v>
      </c>
      <c r="Z46" s="27">
        <f t="shared" si="15"/>
        <v>8.5</v>
      </c>
      <c r="AA46" s="27">
        <v>3.96</v>
      </c>
      <c r="AB46" s="27">
        <v>1.52</v>
      </c>
      <c r="AC46" s="27">
        <v>2.13</v>
      </c>
      <c r="AD46" s="27">
        <v>1.37</v>
      </c>
      <c r="AE46" s="27">
        <v>3.05</v>
      </c>
      <c r="AF46" s="27">
        <v>1.37</v>
      </c>
      <c r="AG46" s="27">
        <f t="shared" si="16"/>
        <v>8.5</v>
      </c>
      <c r="AH46" s="27">
        <f t="shared" si="17"/>
        <v>12.46</v>
      </c>
      <c r="AI46" s="27">
        <f t="shared" si="18"/>
        <v>13.98</v>
      </c>
      <c r="AJ46" s="27">
        <f t="shared" si="19"/>
        <v>16.11</v>
      </c>
      <c r="AK46" s="27">
        <f t="shared" si="20"/>
        <v>17.48</v>
      </c>
      <c r="AL46" s="27">
        <f t="shared" si="21"/>
        <v>20.53</v>
      </c>
      <c r="AM46" s="27">
        <f t="shared" si="22"/>
        <v>21.9</v>
      </c>
      <c r="AN46" s="27">
        <f t="shared" si="23"/>
        <v>8</v>
      </c>
      <c r="AO46" s="27">
        <f t="shared" si="24"/>
        <v>12</v>
      </c>
      <c r="AP46" s="27">
        <f t="shared" si="25"/>
        <v>0</v>
      </c>
      <c r="AQ46" s="27">
        <f t="shared" si="26"/>
        <v>0</v>
      </c>
      <c r="AR46" s="27">
        <f t="shared" si="27"/>
        <v>0</v>
      </c>
      <c r="AS46" s="27">
        <f t="shared" si="28"/>
        <v>0</v>
      </c>
      <c r="AT46" s="27">
        <f t="shared" si="29"/>
        <v>0</v>
      </c>
      <c r="AU46" s="27">
        <f t="shared" si="30"/>
        <v>8.5</v>
      </c>
      <c r="AV46" s="27">
        <f t="shared" si="31"/>
        <v>12.46</v>
      </c>
      <c r="AW46" s="27">
        <f t="shared" si="32"/>
        <v>0</v>
      </c>
      <c r="AX46" s="27">
        <f t="shared" si="33"/>
        <v>0</v>
      </c>
      <c r="AY46" s="27">
        <f t="shared" si="34"/>
        <v>0</v>
      </c>
      <c r="AZ46" s="27">
        <f t="shared" si="35"/>
        <v>0</v>
      </c>
      <c r="BA46" s="27">
        <f t="shared" si="36"/>
        <v>0</v>
      </c>
      <c r="BB46" s="27">
        <f t="shared" si="37"/>
        <v>68</v>
      </c>
      <c r="BC46" s="27">
        <f t="shared" si="38"/>
        <v>149.52</v>
      </c>
      <c r="BD46" s="27">
        <f t="shared" si="39"/>
        <v>0</v>
      </c>
      <c r="BE46" s="27">
        <f t="shared" si="40"/>
        <v>0</v>
      </c>
      <c r="BF46" s="27">
        <f t="shared" si="41"/>
        <v>0</v>
      </c>
      <c r="BG46" s="27">
        <f t="shared" si="42"/>
        <v>0</v>
      </c>
      <c r="BH46" s="27">
        <f t="shared" si="43"/>
        <v>0</v>
      </c>
      <c r="BI46" s="27">
        <f t="shared" si="44"/>
        <v>32.020895522388045</v>
      </c>
      <c r="BJ46" s="27">
        <f t="shared" si="45"/>
        <v>15.258865671641772</v>
      </c>
      <c r="BK46" s="27">
        <f t="shared" si="46"/>
        <v>0</v>
      </c>
      <c r="BL46" s="27">
        <f t="shared" si="47"/>
        <v>0</v>
      </c>
      <c r="BM46" s="27">
        <f t="shared" si="48"/>
        <v>0</v>
      </c>
      <c r="BN46" s="27">
        <f t="shared" si="49"/>
        <v>0</v>
      </c>
      <c r="BO46" s="27">
        <f t="shared" si="50"/>
        <v>0</v>
      </c>
      <c r="BP46" s="29">
        <f t="shared" si="51"/>
        <v>16.232835820895524</v>
      </c>
      <c r="BQ46" s="29">
        <f t="shared" si="52"/>
        <v>3.7671641791044763</v>
      </c>
      <c r="BR46" s="27">
        <f t="shared" si="53"/>
        <v>32.020895522388045</v>
      </c>
    </row>
    <row r="47" spans="7:70" ht="12.75">
      <c r="G47" s="27">
        <f t="shared" si="7"/>
        <v>0</v>
      </c>
      <c r="H47" s="27">
        <f t="shared" si="8"/>
        <v>0</v>
      </c>
      <c r="I47" s="27">
        <f t="shared" si="9"/>
        <v>16.979104477611944</v>
      </c>
      <c r="J47" s="27">
        <f t="shared" si="0"/>
        <v>16.979104477611944</v>
      </c>
      <c r="K47" s="27">
        <f t="shared" si="1"/>
        <v>3.020895522388056</v>
      </c>
      <c r="L47" s="27">
        <f t="shared" si="2"/>
        <v>27.188059701492502</v>
      </c>
      <c r="M47" s="37">
        <f t="shared" si="10"/>
        <v>14.2</v>
      </c>
      <c r="N47" s="37">
        <f t="shared" si="11"/>
        <v>0.4</v>
      </c>
      <c r="O47" s="36">
        <f t="shared" si="54"/>
        <v>9</v>
      </c>
      <c r="P47" s="33">
        <f t="shared" si="12"/>
        <v>13.399999999999999</v>
      </c>
      <c r="Q47" s="27">
        <f t="shared" si="13"/>
        <v>13.799999999999999</v>
      </c>
      <c r="R47" s="27">
        <f t="shared" si="14"/>
        <v>0.4</v>
      </c>
      <c r="S47" s="27">
        <v>8</v>
      </c>
      <c r="T47" s="27">
        <v>12</v>
      </c>
      <c r="U47" s="27">
        <v>12</v>
      </c>
      <c r="V47" s="27">
        <v>17</v>
      </c>
      <c r="W47" s="27">
        <v>17</v>
      </c>
      <c r="X47" s="27">
        <v>17</v>
      </c>
      <c r="Y47" s="27">
        <v>17</v>
      </c>
      <c r="Z47" s="27">
        <f t="shared" si="15"/>
        <v>9</v>
      </c>
      <c r="AA47" s="27">
        <v>3.96</v>
      </c>
      <c r="AB47" s="27">
        <v>1.52</v>
      </c>
      <c r="AC47" s="27">
        <v>2.13</v>
      </c>
      <c r="AD47" s="27">
        <v>1.37</v>
      </c>
      <c r="AE47" s="27">
        <v>3.05</v>
      </c>
      <c r="AF47" s="27">
        <v>1.37</v>
      </c>
      <c r="AG47" s="27">
        <f t="shared" si="16"/>
        <v>9</v>
      </c>
      <c r="AH47" s="27">
        <f t="shared" si="17"/>
        <v>12.96</v>
      </c>
      <c r="AI47" s="27">
        <f t="shared" si="18"/>
        <v>14.48</v>
      </c>
      <c r="AJ47" s="27">
        <f t="shared" si="19"/>
        <v>16.61</v>
      </c>
      <c r="AK47" s="27">
        <f t="shared" si="20"/>
        <v>17.98</v>
      </c>
      <c r="AL47" s="27">
        <f t="shared" si="21"/>
        <v>21.03</v>
      </c>
      <c r="AM47" s="27">
        <f t="shared" si="22"/>
        <v>22.4</v>
      </c>
      <c r="AN47" s="27">
        <f t="shared" si="23"/>
        <v>8</v>
      </c>
      <c r="AO47" s="27">
        <f t="shared" si="24"/>
        <v>12</v>
      </c>
      <c r="AP47" s="27">
        <f t="shared" si="25"/>
        <v>0</v>
      </c>
      <c r="AQ47" s="27">
        <f t="shared" si="26"/>
        <v>0</v>
      </c>
      <c r="AR47" s="27">
        <f t="shared" si="27"/>
        <v>0</v>
      </c>
      <c r="AS47" s="27">
        <f t="shared" si="28"/>
        <v>0</v>
      </c>
      <c r="AT47" s="27">
        <f t="shared" si="29"/>
        <v>0</v>
      </c>
      <c r="AU47" s="27">
        <f t="shared" si="30"/>
        <v>9</v>
      </c>
      <c r="AV47" s="27">
        <f t="shared" si="31"/>
        <v>12.96</v>
      </c>
      <c r="AW47" s="27">
        <f t="shared" si="32"/>
        <v>0</v>
      </c>
      <c r="AX47" s="27">
        <f t="shared" si="33"/>
        <v>0</v>
      </c>
      <c r="AY47" s="27">
        <f t="shared" si="34"/>
        <v>0</v>
      </c>
      <c r="AZ47" s="27">
        <f t="shared" si="35"/>
        <v>0</v>
      </c>
      <c r="BA47" s="27">
        <f t="shared" si="36"/>
        <v>0</v>
      </c>
      <c r="BB47" s="27">
        <f t="shared" si="37"/>
        <v>72</v>
      </c>
      <c r="BC47" s="27">
        <f t="shared" si="38"/>
        <v>155.52</v>
      </c>
      <c r="BD47" s="27">
        <f t="shared" si="39"/>
        <v>0</v>
      </c>
      <c r="BE47" s="27">
        <f t="shared" si="40"/>
        <v>0</v>
      </c>
      <c r="BF47" s="27">
        <f t="shared" si="41"/>
        <v>0</v>
      </c>
      <c r="BG47" s="27">
        <f t="shared" si="42"/>
        <v>0</v>
      </c>
      <c r="BH47" s="27">
        <f t="shared" si="43"/>
        <v>0</v>
      </c>
      <c r="BI47" s="27">
        <f t="shared" si="44"/>
        <v>27.188059701492502</v>
      </c>
      <c r="BJ47" s="27">
        <f t="shared" si="45"/>
        <v>7.4708059701492004</v>
      </c>
      <c r="BK47" s="27">
        <f t="shared" si="46"/>
        <v>0</v>
      </c>
      <c r="BL47" s="27">
        <f t="shared" si="47"/>
        <v>0</v>
      </c>
      <c r="BM47" s="27">
        <f t="shared" si="48"/>
        <v>0</v>
      </c>
      <c r="BN47" s="27">
        <f t="shared" si="49"/>
        <v>0</v>
      </c>
      <c r="BO47" s="27">
        <f t="shared" si="50"/>
        <v>0</v>
      </c>
      <c r="BP47" s="29">
        <f t="shared" si="51"/>
        <v>16.979104477611944</v>
      </c>
      <c r="BQ47" s="29">
        <f t="shared" si="52"/>
        <v>3.020895522388056</v>
      </c>
      <c r="BR47" s="27">
        <f t="shared" si="53"/>
        <v>27.188059701492502</v>
      </c>
    </row>
    <row r="48" spans="7:70" ht="12.75">
      <c r="G48" s="27">
        <f t="shared" si="7"/>
        <v>0</v>
      </c>
      <c r="H48" s="27">
        <f t="shared" si="8"/>
        <v>0</v>
      </c>
      <c r="I48" s="27">
        <f t="shared" si="9"/>
        <v>17.72537313432836</v>
      </c>
      <c r="J48" s="27">
        <f t="shared" si="0"/>
        <v>17.72537313432836</v>
      </c>
      <c r="K48" s="27">
        <f t="shared" si="1"/>
        <v>2.274626865671639</v>
      </c>
      <c r="L48" s="27">
        <f t="shared" si="2"/>
        <v>21.60895522388057</v>
      </c>
      <c r="M48" s="37">
        <f t="shared" si="10"/>
        <v>14.2</v>
      </c>
      <c r="N48" s="37">
        <f t="shared" si="11"/>
        <v>0.4</v>
      </c>
      <c r="O48" s="36">
        <f t="shared" si="54"/>
        <v>9.5</v>
      </c>
      <c r="P48" s="33">
        <f t="shared" si="12"/>
        <v>13.399999999999999</v>
      </c>
      <c r="Q48" s="27">
        <f t="shared" si="13"/>
        <v>13.799999999999999</v>
      </c>
      <c r="R48" s="27">
        <f t="shared" si="14"/>
        <v>0.4</v>
      </c>
      <c r="S48" s="27">
        <v>8</v>
      </c>
      <c r="T48" s="27">
        <v>12</v>
      </c>
      <c r="U48" s="27">
        <v>12</v>
      </c>
      <c r="V48" s="27">
        <v>17</v>
      </c>
      <c r="W48" s="27">
        <v>17</v>
      </c>
      <c r="X48" s="27">
        <v>17</v>
      </c>
      <c r="Y48" s="27">
        <v>17</v>
      </c>
      <c r="Z48" s="27">
        <f t="shared" si="15"/>
        <v>9.5</v>
      </c>
      <c r="AA48" s="27">
        <v>3.96</v>
      </c>
      <c r="AB48" s="27">
        <v>1.52</v>
      </c>
      <c r="AC48" s="27">
        <v>2.13</v>
      </c>
      <c r="AD48" s="27">
        <v>1.37</v>
      </c>
      <c r="AE48" s="27">
        <v>3.05</v>
      </c>
      <c r="AF48" s="27">
        <v>1.37</v>
      </c>
      <c r="AG48" s="27">
        <f t="shared" si="16"/>
        <v>9.5</v>
      </c>
      <c r="AH48" s="27">
        <f t="shared" si="17"/>
        <v>13.46</v>
      </c>
      <c r="AI48" s="27">
        <f t="shared" si="18"/>
        <v>14.98</v>
      </c>
      <c r="AJ48" s="27">
        <f t="shared" si="19"/>
        <v>17.11</v>
      </c>
      <c r="AK48" s="27">
        <f t="shared" si="20"/>
        <v>18.48</v>
      </c>
      <c r="AL48" s="27">
        <f t="shared" si="21"/>
        <v>21.53</v>
      </c>
      <c r="AM48" s="27">
        <f t="shared" si="22"/>
        <v>22.9</v>
      </c>
      <c r="AN48" s="27">
        <f t="shared" si="23"/>
        <v>8</v>
      </c>
      <c r="AO48" s="27">
        <f t="shared" si="24"/>
        <v>12</v>
      </c>
      <c r="AP48" s="27">
        <f t="shared" si="25"/>
        <v>0</v>
      </c>
      <c r="AQ48" s="27">
        <f t="shared" si="26"/>
        <v>0</v>
      </c>
      <c r="AR48" s="27">
        <f t="shared" si="27"/>
        <v>0</v>
      </c>
      <c r="AS48" s="27">
        <f t="shared" si="28"/>
        <v>0</v>
      </c>
      <c r="AT48" s="27">
        <f t="shared" si="29"/>
        <v>0</v>
      </c>
      <c r="AU48" s="27">
        <f t="shared" si="30"/>
        <v>9.5</v>
      </c>
      <c r="AV48" s="27">
        <f t="shared" si="31"/>
        <v>13.46</v>
      </c>
      <c r="AW48" s="27">
        <f t="shared" si="32"/>
        <v>0</v>
      </c>
      <c r="AX48" s="27">
        <f t="shared" si="33"/>
        <v>0</v>
      </c>
      <c r="AY48" s="27">
        <f t="shared" si="34"/>
        <v>0</v>
      </c>
      <c r="AZ48" s="27">
        <f t="shared" si="35"/>
        <v>0</v>
      </c>
      <c r="BA48" s="27">
        <f t="shared" si="36"/>
        <v>0</v>
      </c>
      <c r="BB48" s="27">
        <f t="shared" si="37"/>
        <v>76</v>
      </c>
      <c r="BC48" s="27">
        <f t="shared" si="38"/>
        <v>161.52</v>
      </c>
      <c r="BD48" s="27">
        <f t="shared" si="39"/>
        <v>0</v>
      </c>
      <c r="BE48" s="27">
        <f t="shared" si="40"/>
        <v>0</v>
      </c>
      <c r="BF48" s="27">
        <f t="shared" si="41"/>
        <v>0</v>
      </c>
      <c r="BG48" s="27">
        <f t="shared" si="42"/>
        <v>0</v>
      </c>
      <c r="BH48" s="27">
        <f t="shared" si="43"/>
        <v>0</v>
      </c>
      <c r="BI48" s="27">
        <f t="shared" si="44"/>
        <v>21.60895522388057</v>
      </c>
      <c r="BJ48" s="27">
        <f t="shared" si="45"/>
        <v>-1.063522388059745</v>
      </c>
      <c r="BK48" s="27">
        <f t="shared" si="46"/>
        <v>0</v>
      </c>
      <c r="BL48" s="27">
        <f t="shared" si="47"/>
        <v>0</v>
      </c>
      <c r="BM48" s="27">
        <f t="shared" si="48"/>
        <v>0</v>
      </c>
      <c r="BN48" s="27">
        <f t="shared" si="49"/>
        <v>0</v>
      </c>
      <c r="BO48" s="27">
        <f t="shared" si="50"/>
        <v>0</v>
      </c>
      <c r="BP48" s="29">
        <f t="shared" si="51"/>
        <v>17.72537313432836</v>
      </c>
      <c r="BQ48" s="29">
        <f t="shared" si="52"/>
        <v>2.274626865671639</v>
      </c>
      <c r="BR48" s="27">
        <f t="shared" si="53"/>
        <v>21.60895522388057</v>
      </c>
    </row>
    <row r="49" spans="7:70" ht="12.75">
      <c r="G49" s="27">
        <f t="shared" si="7"/>
        <v>0</v>
      </c>
      <c r="H49" s="27">
        <f t="shared" si="8"/>
        <v>0</v>
      </c>
      <c r="I49" s="27">
        <f t="shared" si="9"/>
        <v>5.970149253731344</v>
      </c>
      <c r="J49" s="27">
        <f t="shared" si="0"/>
        <v>5.970149253731344</v>
      </c>
      <c r="K49" s="27">
        <f t="shared" si="1"/>
        <v>2.0298507462686564</v>
      </c>
      <c r="L49" s="27">
        <f t="shared" si="2"/>
        <v>20.298507462686565</v>
      </c>
      <c r="M49" s="37">
        <f t="shared" si="10"/>
        <v>14.2</v>
      </c>
      <c r="N49" s="37">
        <f t="shared" si="11"/>
        <v>0.4</v>
      </c>
      <c r="O49" s="36">
        <f t="shared" si="54"/>
        <v>10</v>
      </c>
      <c r="P49" s="33">
        <f t="shared" si="12"/>
        <v>13.399999999999999</v>
      </c>
      <c r="Q49" s="27">
        <f t="shared" si="13"/>
        <v>13.799999999999999</v>
      </c>
      <c r="R49" s="27">
        <f t="shared" si="14"/>
        <v>0.4</v>
      </c>
      <c r="S49" s="27">
        <v>8</v>
      </c>
      <c r="T49" s="27">
        <v>12</v>
      </c>
      <c r="U49" s="27">
        <v>12</v>
      </c>
      <c r="V49" s="27">
        <v>17</v>
      </c>
      <c r="W49" s="27">
        <v>17</v>
      </c>
      <c r="X49" s="27">
        <v>17</v>
      </c>
      <c r="Y49" s="27">
        <v>17</v>
      </c>
      <c r="Z49" s="27">
        <f t="shared" si="15"/>
        <v>10</v>
      </c>
      <c r="AA49" s="27">
        <v>3.96</v>
      </c>
      <c r="AB49" s="27">
        <v>1.52</v>
      </c>
      <c r="AC49" s="27">
        <v>2.13</v>
      </c>
      <c r="AD49" s="27">
        <v>1.37</v>
      </c>
      <c r="AE49" s="27">
        <v>3.05</v>
      </c>
      <c r="AF49" s="27">
        <v>1.37</v>
      </c>
      <c r="AG49" s="27">
        <f t="shared" si="16"/>
        <v>10</v>
      </c>
      <c r="AH49" s="27">
        <f t="shared" si="17"/>
        <v>13.96</v>
      </c>
      <c r="AI49" s="27">
        <f t="shared" si="18"/>
        <v>15.48</v>
      </c>
      <c r="AJ49" s="27">
        <f t="shared" si="19"/>
        <v>17.61</v>
      </c>
      <c r="AK49" s="27">
        <f t="shared" si="20"/>
        <v>18.98</v>
      </c>
      <c r="AL49" s="27">
        <f t="shared" si="21"/>
        <v>22.03</v>
      </c>
      <c r="AM49" s="27">
        <f t="shared" si="22"/>
        <v>23.4</v>
      </c>
      <c r="AN49" s="27">
        <f t="shared" si="23"/>
        <v>8</v>
      </c>
      <c r="AO49" s="27">
        <f t="shared" si="24"/>
        <v>0</v>
      </c>
      <c r="AP49" s="27">
        <f t="shared" si="25"/>
        <v>0</v>
      </c>
      <c r="AQ49" s="27">
        <f t="shared" si="26"/>
        <v>0</v>
      </c>
      <c r="AR49" s="27">
        <f t="shared" si="27"/>
        <v>0</v>
      </c>
      <c r="AS49" s="27">
        <f t="shared" si="28"/>
        <v>0</v>
      </c>
      <c r="AT49" s="27">
        <f t="shared" si="29"/>
        <v>0</v>
      </c>
      <c r="AU49" s="27">
        <f t="shared" si="30"/>
        <v>10</v>
      </c>
      <c r="AV49" s="27">
        <f t="shared" si="31"/>
        <v>0</v>
      </c>
      <c r="AW49" s="27">
        <f t="shared" si="32"/>
        <v>0</v>
      </c>
      <c r="AX49" s="27">
        <f t="shared" si="33"/>
        <v>0</v>
      </c>
      <c r="AY49" s="27">
        <f t="shared" si="34"/>
        <v>0</v>
      </c>
      <c r="AZ49" s="27">
        <f t="shared" si="35"/>
        <v>0</v>
      </c>
      <c r="BA49" s="27">
        <f t="shared" si="36"/>
        <v>0</v>
      </c>
      <c r="BB49" s="27">
        <f t="shared" si="37"/>
        <v>80</v>
      </c>
      <c r="BC49" s="27">
        <f t="shared" si="38"/>
        <v>0</v>
      </c>
      <c r="BD49" s="27">
        <f t="shared" si="39"/>
        <v>0</v>
      </c>
      <c r="BE49" s="27">
        <f t="shared" si="40"/>
        <v>0</v>
      </c>
      <c r="BF49" s="27">
        <f t="shared" si="41"/>
        <v>0</v>
      </c>
      <c r="BG49" s="27">
        <f t="shared" si="42"/>
        <v>0</v>
      </c>
      <c r="BH49" s="27">
        <f t="shared" si="43"/>
        <v>0</v>
      </c>
      <c r="BI49" s="27">
        <f t="shared" si="44"/>
        <v>20.298507462686565</v>
      </c>
      <c r="BJ49" s="27">
        <f t="shared" si="45"/>
        <v>0</v>
      </c>
      <c r="BK49" s="27">
        <f t="shared" si="46"/>
        <v>0</v>
      </c>
      <c r="BL49" s="27">
        <f t="shared" si="47"/>
        <v>0</v>
      </c>
      <c r="BM49" s="27">
        <f t="shared" si="48"/>
        <v>0</v>
      </c>
      <c r="BN49" s="27">
        <f t="shared" si="49"/>
        <v>0</v>
      </c>
      <c r="BO49" s="27">
        <f t="shared" si="50"/>
        <v>0</v>
      </c>
      <c r="BP49" s="29">
        <f t="shared" si="51"/>
        <v>5.970149253731344</v>
      </c>
      <c r="BQ49" s="29">
        <f t="shared" si="52"/>
        <v>2.0298507462686564</v>
      </c>
      <c r="BR49" s="27">
        <f t="shared" si="53"/>
        <v>20.298507462686565</v>
      </c>
    </row>
    <row r="50" spans="7:70" ht="12.75">
      <c r="G50" s="27">
        <f t="shared" si="7"/>
        <v>0</v>
      </c>
      <c r="H50" s="27">
        <f t="shared" si="8"/>
        <v>0</v>
      </c>
      <c r="I50" s="27">
        <f t="shared" si="9"/>
        <v>6.268656716417911</v>
      </c>
      <c r="J50" s="27">
        <f t="shared" si="0"/>
        <v>6.268656716417911</v>
      </c>
      <c r="K50" s="27">
        <f t="shared" si="1"/>
        <v>1.7313432835820892</v>
      </c>
      <c r="L50" s="27">
        <f t="shared" si="2"/>
        <v>18.179104477611936</v>
      </c>
      <c r="M50" s="37">
        <f t="shared" si="10"/>
        <v>14.2</v>
      </c>
      <c r="N50" s="37">
        <f t="shared" si="11"/>
        <v>0.4</v>
      </c>
      <c r="O50" s="36">
        <f t="shared" si="54"/>
        <v>10.5</v>
      </c>
      <c r="P50" s="33">
        <f t="shared" si="12"/>
        <v>13.399999999999999</v>
      </c>
      <c r="Q50" s="27">
        <f t="shared" si="13"/>
        <v>13.799999999999999</v>
      </c>
      <c r="R50" s="27">
        <f t="shared" si="14"/>
        <v>0.4</v>
      </c>
      <c r="S50" s="27">
        <v>8</v>
      </c>
      <c r="T50" s="27">
        <v>12</v>
      </c>
      <c r="U50" s="27">
        <v>12</v>
      </c>
      <c r="V50" s="27">
        <v>17</v>
      </c>
      <c r="W50" s="27">
        <v>17</v>
      </c>
      <c r="X50" s="27">
        <v>17</v>
      </c>
      <c r="Y50" s="27">
        <v>17</v>
      </c>
      <c r="Z50" s="27">
        <f t="shared" si="15"/>
        <v>10.5</v>
      </c>
      <c r="AA50" s="27">
        <v>3.96</v>
      </c>
      <c r="AB50" s="27">
        <v>1.52</v>
      </c>
      <c r="AC50" s="27">
        <v>2.13</v>
      </c>
      <c r="AD50" s="27">
        <v>1.37</v>
      </c>
      <c r="AE50" s="27">
        <v>3.05</v>
      </c>
      <c r="AF50" s="27">
        <v>1.37</v>
      </c>
      <c r="AG50" s="27">
        <f t="shared" si="16"/>
        <v>10.5</v>
      </c>
      <c r="AH50" s="27">
        <f t="shared" si="17"/>
        <v>14.46</v>
      </c>
      <c r="AI50" s="27">
        <f t="shared" si="18"/>
        <v>15.98</v>
      </c>
      <c r="AJ50" s="27">
        <f t="shared" si="19"/>
        <v>18.11</v>
      </c>
      <c r="AK50" s="27">
        <f t="shared" si="20"/>
        <v>19.48</v>
      </c>
      <c r="AL50" s="27">
        <f t="shared" si="21"/>
        <v>22.53</v>
      </c>
      <c r="AM50" s="27">
        <f t="shared" si="22"/>
        <v>23.9</v>
      </c>
      <c r="AN50" s="27">
        <f t="shared" si="23"/>
        <v>8</v>
      </c>
      <c r="AO50" s="27">
        <f t="shared" si="24"/>
        <v>0</v>
      </c>
      <c r="AP50" s="27">
        <f t="shared" si="25"/>
        <v>0</v>
      </c>
      <c r="AQ50" s="27">
        <f t="shared" si="26"/>
        <v>0</v>
      </c>
      <c r="AR50" s="27">
        <f t="shared" si="27"/>
        <v>0</v>
      </c>
      <c r="AS50" s="27">
        <f t="shared" si="28"/>
        <v>0</v>
      </c>
      <c r="AT50" s="27">
        <f t="shared" si="29"/>
        <v>0</v>
      </c>
      <c r="AU50" s="27">
        <f t="shared" si="30"/>
        <v>10.5</v>
      </c>
      <c r="AV50" s="27">
        <f t="shared" si="31"/>
        <v>0</v>
      </c>
      <c r="AW50" s="27">
        <f t="shared" si="32"/>
        <v>0</v>
      </c>
      <c r="AX50" s="27">
        <f t="shared" si="33"/>
        <v>0</v>
      </c>
      <c r="AY50" s="27">
        <f t="shared" si="34"/>
        <v>0</v>
      </c>
      <c r="AZ50" s="27">
        <f t="shared" si="35"/>
        <v>0</v>
      </c>
      <c r="BA50" s="27">
        <f t="shared" si="36"/>
        <v>0</v>
      </c>
      <c r="BB50" s="27">
        <f t="shared" si="37"/>
        <v>84</v>
      </c>
      <c r="BC50" s="27">
        <f t="shared" si="38"/>
        <v>0</v>
      </c>
      <c r="BD50" s="27">
        <f t="shared" si="39"/>
        <v>0</v>
      </c>
      <c r="BE50" s="27">
        <f t="shared" si="40"/>
        <v>0</v>
      </c>
      <c r="BF50" s="27">
        <f t="shared" si="41"/>
        <v>0</v>
      </c>
      <c r="BG50" s="27">
        <f t="shared" si="42"/>
        <v>0</v>
      </c>
      <c r="BH50" s="27">
        <f t="shared" si="43"/>
        <v>0</v>
      </c>
      <c r="BI50" s="27">
        <f t="shared" si="44"/>
        <v>18.179104477611936</v>
      </c>
      <c r="BJ50" s="27">
        <f t="shared" si="45"/>
        <v>0</v>
      </c>
      <c r="BK50" s="27">
        <f t="shared" si="46"/>
        <v>0</v>
      </c>
      <c r="BL50" s="27">
        <f t="shared" si="47"/>
        <v>0</v>
      </c>
      <c r="BM50" s="27">
        <f t="shared" si="48"/>
        <v>0</v>
      </c>
      <c r="BN50" s="27">
        <f t="shared" si="49"/>
        <v>0</v>
      </c>
      <c r="BO50" s="27">
        <f t="shared" si="50"/>
        <v>0</v>
      </c>
      <c r="BP50" s="29">
        <f t="shared" si="51"/>
        <v>6.268656716417911</v>
      </c>
      <c r="BQ50" s="29">
        <f t="shared" si="52"/>
        <v>1.7313432835820892</v>
      </c>
      <c r="BR50" s="27">
        <f t="shared" si="53"/>
        <v>18.179104477611936</v>
      </c>
    </row>
    <row r="51" spans="7:70" ht="12.75">
      <c r="G51" s="27">
        <f t="shared" si="7"/>
        <v>0</v>
      </c>
      <c r="H51" s="27">
        <f t="shared" si="8"/>
        <v>0</v>
      </c>
      <c r="I51" s="27">
        <f t="shared" si="9"/>
        <v>6.567164179104478</v>
      </c>
      <c r="J51" s="27">
        <f t="shared" si="0"/>
        <v>6.567164179104478</v>
      </c>
      <c r="K51" s="27">
        <f t="shared" si="1"/>
        <v>1.432835820895522</v>
      </c>
      <c r="L51" s="27">
        <f t="shared" si="2"/>
        <v>15.761194029850742</v>
      </c>
      <c r="M51" s="37">
        <f t="shared" si="10"/>
        <v>14.2</v>
      </c>
      <c r="N51" s="37">
        <f t="shared" si="11"/>
        <v>0.4</v>
      </c>
      <c r="O51" s="36">
        <f t="shared" si="54"/>
        <v>11</v>
      </c>
      <c r="P51" s="33">
        <f t="shared" si="12"/>
        <v>13.399999999999999</v>
      </c>
      <c r="Q51" s="27">
        <f t="shared" si="13"/>
        <v>13.799999999999999</v>
      </c>
      <c r="R51" s="27">
        <f t="shared" si="14"/>
        <v>0.4</v>
      </c>
      <c r="S51" s="27">
        <v>8</v>
      </c>
      <c r="T51" s="27">
        <v>12</v>
      </c>
      <c r="U51" s="27">
        <v>12</v>
      </c>
      <c r="V51" s="27">
        <v>17</v>
      </c>
      <c r="W51" s="27">
        <v>17</v>
      </c>
      <c r="X51" s="27">
        <v>17</v>
      </c>
      <c r="Y51" s="27">
        <v>17</v>
      </c>
      <c r="Z51" s="27">
        <f t="shared" si="15"/>
        <v>11</v>
      </c>
      <c r="AA51" s="27">
        <v>3.96</v>
      </c>
      <c r="AB51" s="27">
        <v>1.52</v>
      </c>
      <c r="AC51" s="27">
        <v>2.13</v>
      </c>
      <c r="AD51" s="27">
        <v>1.37</v>
      </c>
      <c r="AE51" s="27">
        <v>3.05</v>
      </c>
      <c r="AF51" s="27">
        <v>1.37</v>
      </c>
      <c r="AG51" s="27">
        <f t="shared" si="16"/>
        <v>11</v>
      </c>
      <c r="AH51" s="27">
        <f t="shared" si="17"/>
        <v>14.96</v>
      </c>
      <c r="AI51" s="27">
        <f t="shared" si="18"/>
        <v>16.48</v>
      </c>
      <c r="AJ51" s="27">
        <f t="shared" si="19"/>
        <v>18.61</v>
      </c>
      <c r="AK51" s="27">
        <f t="shared" si="20"/>
        <v>19.98</v>
      </c>
      <c r="AL51" s="27">
        <f t="shared" si="21"/>
        <v>23.03</v>
      </c>
      <c r="AM51" s="27">
        <f t="shared" si="22"/>
        <v>24.4</v>
      </c>
      <c r="AN51" s="27">
        <f t="shared" si="23"/>
        <v>8</v>
      </c>
      <c r="AO51" s="27">
        <f t="shared" si="24"/>
        <v>0</v>
      </c>
      <c r="AP51" s="27">
        <f t="shared" si="25"/>
        <v>0</v>
      </c>
      <c r="AQ51" s="27">
        <f t="shared" si="26"/>
        <v>0</v>
      </c>
      <c r="AR51" s="27">
        <f t="shared" si="27"/>
        <v>0</v>
      </c>
      <c r="AS51" s="27">
        <f t="shared" si="28"/>
        <v>0</v>
      </c>
      <c r="AT51" s="27">
        <f t="shared" si="29"/>
        <v>0</v>
      </c>
      <c r="AU51" s="27">
        <f t="shared" si="30"/>
        <v>11</v>
      </c>
      <c r="AV51" s="27">
        <f t="shared" si="31"/>
        <v>0</v>
      </c>
      <c r="AW51" s="27">
        <f t="shared" si="32"/>
        <v>0</v>
      </c>
      <c r="AX51" s="27">
        <f t="shared" si="33"/>
        <v>0</v>
      </c>
      <c r="AY51" s="27">
        <f t="shared" si="34"/>
        <v>0</v>
      </c>
      <c r="AZ51" s="27">
        <f t="shared" si="35"/>
        <v>0</v>
      </c>
      <c r="BA51" s="27">
        <f t="shared" si="36"/>
        <v>0</v>
      </c>
      <c r="BB51" s="27">
        <f t="shared" si="37"/>
        <v>88</v>
      </c>
      <c r="BC51" s="27">
        <f t="shared" si="38"/>
        <v>0</v>
      </c>
      <c r="BD51" s="27">
        <f t="shared" si="39"/>
        <v>0</v>
      </c>
      <c r="BE51" s="27">
        <f t="shared" si="40"/>
        <v>0</v>
      </c>
      <c r="BF51" s="27">
        <f t="shared" si="41"/>
        <v>0</v>
      </c>
      <c r="BG51" s="27">
        <f t="shared" si="42"/>
        <v>0</v>
      </c>
      <c r="BH51" s="27">
        <f t="shared" si="43"/>
        <v>0</v>
      </c>
      <c r="BI51" s="27">
        <f t="shared" si="44"/>
        <v>15.761194029850742</v>
      </c>
      <c r="BJ51" s="27">
        <f t="shared" si="45"/>
        <v>0</v>
      </c>
      <c r="BK51" s="27">
        <f t="shared" si="46"/>
        <v>0</v>
      </c>
      <c r="BL51" s="27">
        <f t="shared" si="47"/>
        <v>0</v>
      </c>
      <c r="BM51" s="27">
        <f t="shared" si="48"/>
        <v>0</v>
      </c>
      <c r="BN51" s="27">
        <f t="shared" si="49"/>
        <v>0</v>
      </c>
      <c r="BO51" s="27">
        <f t="shared" si="50"/>
        <v>0</v>
      </c>
      <c r="BP51" s="29">
        <f t="shared" si="51"/>
        <v>6.567164179104478</v>
      </c>
      <c r="BQ51" s="29">
        <f t="shared" si="52"/>
        <v>1.432835820895522</v>
      </c>
      <c r="BR51" s="27">
        <f t="shared" si="53"/>
        <v>15.761194029850742</v>
      </c>
    </row>
    <row r="52" spans="7:70" ht="12.75">
      <c r="G52" s="27">
        <f t="shared" si="7"/>
        <v>0</v>
      </c>
      <c r="H52" s="27">
        <f t="shared" si="8"/>
        <v>0</v>
      </c>
      <c r="I52" s="27">
        <f t="shared" si="9"/>
        <v>6.865671641791046</v>
      </c>
      <c r="J52" s="27">
        <f t="shared" si="0"/>
        <v>6.865671641791046</v>
      </c>
      <c r="K52" s="27">
        <f t="shared" si="1"/>
        <v>1.134328358208954</v>
      </c>
      <c r="L52" s="27">
        <f t="shared" si="2"/>
        <v>13.044776119402972</v>
      </c>
      <c r="M52" s="37">
        <f t="shared" si="10"/>
        <v>14.2</v>
      </c>
      <c r="N52" s="37">
        <f t="shared" si="11"/>
        <v>0.4</v>
      </c>
      <c r="O52" s="36">
        <f t="shared" si="54"/>
        <v>11.5</v>
      </c>
      <c r="P52" s="33">
        <f t="shared" si="12"/>
        <v>13.399999999999999</v>
      </c>
      <c r="Q52" s="27">
        <f t="shared" si="13"/>
        <v>13.799999999999999</v>
      </c>
      <c r="R52" s="27">
        <f t="shared" si="14"/>
        <v>0.4</v>
      </c>
      <c r="S52" s="27">
        <v>8</v>
      </c>
      <c r="T52" s="27">
        <v>12</v>
      </c>
      <c r="U52" s="27">
        <v>12</v>
      </c>
      <c r="V52" s="27">
        <v>17</v>
      </c>
      <c r="W52" s="27">
        <v>17</v>
      </c>
      <c r="X52" s="27">
        <v>17</v>
      </c>
      <c r="Y52" s="27">
        <v>17</v>
      </c>
      <c r="Z52" s="27">
        <f t="shared" si="15"/>
        <v>11.5</v>
      </c>
      <c r="AA52" s="27">
        <v>3.96</v>
      </c>
      <c r="AB52" s="27">
        <v>1.52</v>
      </c>
      <c r="AC52" s="27">
        <v>2.13</v>
      </c>
      <c r="AD52" s="27">
        <v>1.37</v>
      </c>
      <c r="AE52" s="27">
        <v>3.05</v>
      </c>
      <c r="AF52" s="27">
        <v>1.37</v>
      </c>
      <c r="AG52" s="27">
        <f t="shared" si="16"/>
        <v>11.5</v>
      </c>
      <c r="AH52" s="27">
        <f t="shared" si="17"/>
        <v>15.46</v>
      </c>
      <c r="AI52" s="27">
        <f t="shared" si="18"/>
        <v>16.98</v>
      </c>
      <c r="AJ52" s="27">
        <f t="shared" si="19"/>
        <v>19.11</v>
      </c>
      <c r="AK52" s="27">
        <f t="shared" si="20"/>
        <v>20.48</v>
      </c>
      <c r="AL52" s="27">
        <f t="shared" si="21"/>
        <v>23.53</v>
      </c>
      <c r="AM52" s="27">
        <f t="shared" si="22"/>
        <v>24.9</v>
      </c>
      <c r="AN52" s="27">
        <f t="shared" si="23"/>
        <v>8</v>
      </c>
      <c r="AO52" s="27">
        <f t="shared" si="24"/>
        <v>0</v>
      </c>
      <c r="AP52" s="27">
        <f t="shared" si="25"/>
        <v>0</v>
      </c>
      <c r="AQ52" s="27">
        <f t="shared" si="26"/>
        <v>0</v>
      </c>
      <c r="AR52" s="27">
        <f t="shared" si="27"/>
        <v>0</v>
      </c>
      <c r="AS52" s="27">
        <f t="shared" si="28"/>
        <v>0</v>
      </c>
      <c r="AT52" s="27">
        <f t="shared" si="29"/>
        <v>0</v>
      </c>
      <c r="AU52" s="27">
        <f t="shared" si="30"/>
        <v>11.5</v>
      </c>
      <c r="AV52" s="27">
        <f t="shared" si="31"/>
        <v>0</v>
      </c>
      <c r="AW52" s="27">
        <f t="shared" si="32"/>
        <v>0</v>
      </c>
      <c r="AX52" s="27">
        <f t="shared" si="33"/>
        <v>0</v>
      </c>
      <c r="AY52" s="27">
        <f t="shared" si="34"/>
        <v>0</v>
      </c>
      <c r="AZ52" s="27">
        <f t="shared" si="35"/>
        <v>0</v>
      </c>
      <c r="BA52" s="27">
        <f t="shared" si="36"/>
        <v>0</v>
      </c>
      <c r="BB52" s="27">
        <f t="shared" si="37"/>
        <v>92</v>
      </c>
      <c r="BC52" s="27">
        <f t="shared" si="38"/>
        <v>0</v>
      </c>
      <c r="BD52" s="27">
        <f t="shared" si="39"/>
        <v>0</v>
      </c>
      <c r="BE52" s="27">
        <f t="shared" si="40"/>
        <v>0</v>
      </c>
      <c r="BF52" s="27">
        <f t="shared" si="41"/>
        <v>0</v>
      </c>
      <c r="BG52" s="27">
        <f t="shared" si="42"/>
        <v>0</v>
      </c>
      <c r="BH52" s="27">
        <f t="shared" si="43"/>
        <v>0</v>
      </c>
      <c r="BI52" s="27">
        <f t="shared" si="44"/>
        <v>13.044776119402972</v>
      </c>
      <c r="BJ52" s="27">
        <f t="shared" si="45"/>
        <v>0</v>
      </c>
      <c r="BK52" s="27">
        <f t="shared" si="46"/>
        <v>0</v>
      </c>
      <c r="BL52" s="27">
        <f t="shared" si="47"/>
        <v>0</v>
      </c>
      <c r="BM52" s="27">
        <f t="shared" si="48"/>
        <v>0</v>
      </c>
      <c r="BN52" s="27">
        <f t="shared" si="49"/>
        <v>0</v>
      </c>
      <c r="BO52" s="27">
        <f t="shared" si="50"/>
        <v>0</v>
      </c>
      <c r="BP52" s="29">
        <f t="shared" si="51"/>
        <v>6.865671641791046</v>
      </c>
      <c r="BQ52" s="29">
        <f t="shared" si="52"/>
        <v>1.134328358208954</v>
      </c>
      <c r="BR52" s="27">
        <f t="shared" si="53"/>
        <v>13.044776119402972</v>
      </c>
    </row>
    <row r="53" spans="7:70" ht="12.75">
      <c r="G53" s="27">
        <f t="shared" si="7"/>
        <v>0</v>
      </c>
      <c r="H53" s="27">
        <f t="shared" si="8"/>
        <v>0</v>
      </c>
      <c r="I53" s="27">
        <f t="shared" si="9"/>
        <v>7.164179104477613</v>
      </c>
      <c r="J53" s="27">
        <f t="shared" si="0"/>
        <v>7.164179104477613</v>
      </c>
      <c r="K53" s="27">
        <f t="shared" si="1"/>
        <v>0.8358208955223869</v>
      </c>
      <c r="L53" s="27">
        <f t="shared" si="2"/>
        <v>10.029850746268643</v>
      </c>
      <c r="M53" s="37">
        <f t="shared" si="10"/>
        <v>14.2</v>
      </c>
      <c r="N53" s="37">
        <f t="shared" si="11"/>
        <v>0.4</v>
      </c>
      <c r="O53" s="36">
        <f t="shared" si="54"/>
        <v>12</v>
      </c>
      <c r="P53" s="33">
        <f t="shared" si="12"/>
        <v>13.399999999999999</v>
      </c>
      <c r="Q53" s="27">
        <f t="shared" si="13"/>
        <v>13.799999999999999</v>
      </c>
      <c r="R53" s="27">
        <f t="shared" si="14"/>
        <v>0.4</v>
      </c>
      <c r="S53" s="27">
        <v>8</v>
      </c>
      <c r="T53" s="27">
        <v>12</v>
      </c>
      <c r="U53" s="27">
        <v>12</v>
      </c>
      <c r="V53" s="27">
        <v>17</v>
      </c>
      <c r="W53" s="27">
        <v>17</v>
      </c>
      <c r="X53" s="27">
        <v>17</v>
      </c>
      <c r="Y53" s="27">
        <v>17</v>
      </c>
      <c r="Z53" s="27">
        <f t="shared" si="15"/>
        <v>12</v>
      </c>
      <c r="AA53" s="27">
        <v>3.96</v>
      </c>
      <c r="AB53" s="27">
        <v>1.52</v>
      </c>
      <c r="AC53" s="27">
        <v>2.13</v>
      </c>
      <c r="AD53" s="27">
        <v>1.37</v>
      </c>
      <c r="AE53" s="27">
        <v>3.05</v>
      </c>
      <c r="AF53" s="27">
        <v>1.37</v>
      </c>
      <c r="AG53" s="27">
        <f t="shared" si="16"/>
        <v>12</v>
      </c>
      <c r="AH53" s="27">
        <f t="shared" si="17"/>
        <v>15.96</v>
      </c>
      <c r="AI53" s="27">
        <f t="shared" si="18"/>
        <v>17.48</v>
      </c>
      <c r="AJ53" s="27">
        <f t="shared" si="19"/>
        <v>19.61</v>
      </c>
      <c r="AK53" s="27">
        <f t="shared" si="20"/>
        <v>20.98</v>
      </c>
      <c r="AL53" s="27">
        <f t="shared" si="21"/>
        <v>24.03</v>
      </c>
      <c r="AM53" s="27">
        <f t="shared" si="22"/>
        <v>25.4</v>
      </c>
      <c r="AN53" s="27">
        <f t="shared" si="23"/>
        <v>8</v>
      </c>
      <c r="AO53" s="27">
        <f t="shared" si="24"/>
        <v>0</v>
      </c>
      <c r="AP53" s="27">
        <f t="shared" si="25"/>
        <v>0</v>
      </c>
      <c r="AQ53" s="27">
        <f t="shared" si="26"/>
        <v>0</v>
      </c>
      <c r="AR53" s="27">
        <f t="shared" si="27"/>
        <v>0</v>
      </c>
      <c r="AS53" s="27">
        <f t="shared" si="28"/>
        <v>0</v>
      </c>
      <c r="AT53" s="27">
        <f t="shared" si="29"/>
        <v>0</v>
      </c>
      <c r="AU53" s="27">
        <f t="shared" si="30"/>
        <v>12</v>
      </c>
      <c r="AV53" s="27">
        <f t="shared" si="31"/>
        <v>0</v>
      </c>
      <c r="AW53" s="27">
        <f t="shared" si="32"/>
        <v>0</v>
      </c>
      <c r="AX53" s="27">
        <f t="shared" si="33"/>
        <v>0</v>
      </c>
      <c r="AY53" s="27">
        <f t="shared" si="34"/>
        <v>0</v>
      </c>
      <c r="AZ53" s="27">
        <f t="shared" si="35"/>
        <v>0</v>
      </c>
      <c r="BA53" s="27">
        <f t="shared" si="36"/>
        <v>0</v>
      </c>
      <c r="BB53" s="27">
        <f t="shared" si="37"/>
        <v>96</v>
      </c>
      <c r="BC53" s="27">
        <f t="shared" si="38"/>
        <v>0</v>
      </c>
      <c r="BD53" s="27">
        <f t="shared" si="39"/>
        <v>0</v>
      </c>
      <c r="BE53" s="27">
        <f t="shared" si="40"/>
        <v>0</v>
      </c>
      <c r="BF53" s="27">
        <f t="shared" si="41"/>
        <v>0</v>
      </c>
      <c r="BG53" s="27">
        <f t="shared" si="42"/>
        <v>0</v>
      </c>
      <c r="BH53" s="27">
        <f t="shared" si="43"/>
        <v>0</v>
      </c>
      <c r="BI53" s="27">
        <f t="shared" si="44"/>
        <v>10.029850746268643</v>
      </c>
      <c r="BJ53" s="27">
        <f t="shared" si="45"/>
        <v>0</v>
      </c>
      <c r="BK53" s="27">
        <f t="shared" si="46"/>
        <v>0</v>
      </c>
      <c r="BL53" s="27">
        <f t="shared" si="47"/>
        <v>0</v>
      </c>
      <c r="BM53" s="27">
        <f t="shared" si="48"/>
        <v>0</v>
      </c>
      <c r="BN53" s="27">
        <f t="shared" si="49"/>
        <v>0</v>
      </c>
      <c r="BO53" s="27">
        <f t="shared" si="50"/>
        <v>0</v>
      </c>
      <c r="BP53" s="29">
        <f t="shared" si="51"/>
        <v>7.164179104477613</v>
      </c>
      <c r="BQ53" s="29">
        <f t="shared" si="52"/>
        <v>0.8358208955223869</v>
      </c>
      <c r="BR53" s="27">
        <f t="shared" si="53"/>
        <v>10.029850746268643</v>
      </c>
    </row>
    <row r="54" spans="7:70" ht="12.75">
      <c r="G54" s="27">
        <f t="shared" si="7"/>
        <v>0</v>
      </c>
      <c r="H54" s="27">
        <f t="shared" si="8"/>
        <v>0</v>
      </c>
      <c r="I54" s="27">
        <f t="shared" si="9"/>
        <v>7.46268656716418</v>
      </c>
      <c r="J54" s="27">
        <f t="shared" si="0"/>
        <v>7.46268656716418</v>
      </c>
      <c r="K54" s="27">
        <f t="shared" si="1"/>
        <v>0.5373134328358198</v>
      </c>
      <c r="L54" s="27">
        <f t="shared" si="2"/>
        <v>6.716417910447747</v>
      </c>
      <c r="M54" s="37">
        <f t="shared" si="10"/>
        <v>14.2</v>
      </c>
      <c r="N54" s="37">
        <f t="shared" si="11"/>
        <v>0.4</v>
      </c>
      <c r="O54" s="36">
        <f t="shared" si="54"/>
        <v>12.5</v>
      </c>
      <c r="P54" s="33">
        <f t="shared" si="12"/>
        <v>13.399999999999999</v>
      </c>
      <c r="Q54" s="27">
        <f t="shared" si="13"/>
        <v>13.799999999999999</v>
      </c>
      <c r="R54" s="27">
        <f t="shared" si="14"/>
        <v>0.4</v>
      </c>
      <c r="S54" s="27">
        <v>8</v>
      </c>
      <c r="T54" s="27">
        <v>12</v>
      </c>
      <c r="U54" s="27">
        <v>12</v>
      </c>
      <c r="V54" s="27">
        <v>17</v>
      </c>
      <c r="W54" s="27">
        <v>17</v>
      </c>
      <c r="X54" s="27">
        <v>17</v>
      </c>
      <c r="Y54" s="27">
        <v>17</v>
      </c>
      <c r="Z54" s="27">
        <f t="shared" si="15"/>
        <v>12.5</v>
      </c>
      <c r="AA54" s="27">
        <v>3.96</v>
      </c>
      <c r="AB54" s="27">
        <v>1.52</v>
      </c>
      <c r="AC54" s="27">
        <v>2.13</v>
      </c>
      <c r="AD54" s="27">
        <v>1.37</v>
      </c>
      <c r="AE54" s="27">
        <v>3.05</v>
      </c>
      <c r="AF54" s="27">
        <v>1.37</v>
      </c>
      <c r="AG54" s="27">
        <f t="shared" si="16"/>
        <v>12.5</v>
      </c>
      <c r="AH54" s="27">
        <f t="shared" si="17"/>
        <v>16.46</v>
      </c>
      <c r="AI54" s="27">
        <f t="shared" si="18"/>
        <v>17.98</v>
      </c>
      <c r="AJ54" s="27">
        <f t="shared" si="19"/>
        <v>20.11</v>
      </c>
      <c r="AK54" s="27">
        <f t="shared" si="20"/>
        <v>21.48</v>
      </c>
      <c r="AL54" s="27">
        <f t="shared" si="21"/>
        <v>24.53</v>
      </c>
      <c r="AM54" s="27">
        <f t="shared" si="22"/>
        <v>25.9</v>
      </c>
      <c r="AN54" s="27">
        <f t="shared" si="23"/>
        <v>8</v>
      </c>
      <c r="AO54" s="27">
        <f t="shared" si="24"/>
        <v>0</v>
      </c>
      <c r="AP54" s="27">
        <f t="shared" si="25"/>
        <v>0</v>
      </c>
      <c r="AQ54" s="27">
        <f t="shared" si="26"/>
        <v>0</v>
      </c>
      <c r="AR54" s="27">
        <f t="shared" si="27"/>
        <v>0</v>
      </c>
      <c r="AS54" s="27">
        <f t="shared" si="28"/>
        <v>0</v>
      </c>
      <c r="AT54" s="27">
        <f t="shared" si="29"/>
        <v>0</v>
      </c>
      <c r="AU54" s="27">
        <f t="shared" si="30"/>
        <v>12.5</v>
      </c>
      <c r="AV54" s="27">
        <f t="shared" si="31"/>
        <v>0</v>
      </c>
      <c r="AW54" s="27">
        <f t="shared" si="32"/>
        <v>0</v>
      </c>
      <c r="AX54" s="27">
        <f t="shared" si="33"/>
        <v>0</v>
      </c>
      <c r="AY54" s="27">
        <f t="shared" si="34"/>
        <v>0</v>
      </c>
      <c r="AZ54" s="27">
        <f t="shared" si="35"/>
        <v>0</v>
      </c>
      <c r="BA54" s="27">
        <f t="shared" si="36"/>
        <v>0</v>
      </c>
      <c r="BB54" s="27">
        <f t="shared" si="37"/>
        <v>100</v>
      </c>
      <c r="BC54" s="27">
        <f t="shared" si="38"/>
        <v>0</v>
      </c>
      <c r="BD54" s="27">
        <f t="shared" si="39"/>
        <v>0</v>
      </c>
      <c r="BE54" s="27">
        <f t="shared" si="40"/>
        <v>0</v>
      </c>
      <c r="BF54" s="27">
        <f t="shared" si="41"/>
        <v>0</v>
      </c>
      <c r="BG54" s="27">
        <f t="shared" si="42"/>
        <v>0</v>
      </c>
      <c r="BH54" s="27">
        <f t="shared" si="43"/>
        <v>0</v>
      </c>
      <c r="BI54" s="27">
        <f t="shared" si="44"/>
        <v>6.716417910447747</v>
      </c>
      <c r="BJ54" s="27">
        <f t="shared" si="45"/>
        <v>0</v>
      </c>
      <c r="BK54" s="27">
        <f t="shared" si="46"/>
        <v>0</v>
      </c>
      <c r="BL54" s="27">
        <f t="shared" si="47"/>
        <v>0</v>
      </c>
      <c r="BM54" s="27">
        <f t="shared" si="48"/>
        <v>0</v>
      </c>
      <c r="BN54" s="27">
        <f t="shared" si="49"/>
        <v>0</v>
      </c>
      <c r="BO54" s="27">
        <f t="shared" si="50"/>
        <v>0</v>
      </c>
      <c r="BP54" s="29">
        <f t="shared" si="51"/>
        <v>7.46268656716418</v>
      </c>
      <c r="BQ54" s="29">
        <f t="shared" si="52"/>
        <v>0.5373134328358198</v>
      </c>
      <c r="BR54" s="27">
        <f t="shared" si="53"/>
        <v>6.716417910447747</v>
      </c>
    </row>
    <row r="55" spans="7:70" ht="12.75">
      <c r="G55" s="27">
        <f t="shared" si="7"/>
        <v>0</v>
      </c>
      <c r="H55" s="27">
        <f t="shared" si="8"/>
        <v>0</v>
      </c>
      <c r="I55" s="27">
        <f t="shared" si="9"/>
        <v>7.761194029850747</v>
      </c>
      <c r="J55" s="27">
        <f t="shared" si="0"/>
        <v>7.761194029850747</v>
      </c>
      <c r="K55" s="27">
        <f t="shared" si="1"/>
        <v>0.23880597014925264</v>
      </c>
      <c r="L55" s="27">
        <f t="shared" si="2"/>
        <v>3.1044776119402844</v>
      </c>
      <c r="M55" s="37">
        <f t="shared" si="10"/>
        <v>14.2</v>
      </c>
      <c r="N55" s="37">
        <f t="shared" si="11"/>
        <v>0.4</v>
      </c>
      <c r="O55" s="36">
        <f t="shared" si="54"/>
        <v>13</v>
      </c>
      <c r="P55" s="33">
        <f t="shared" si="12"/>
        <v>13.399999999999999</v>
      </c>
      <c r="Q55" s="27">
        <f t="shared" si="13"/>
        <v>13.799999999999999</v>
      </c>
      <c r="R55" s="27">
        <f t="shared" si="14"/>
        <v>0.4</v>
      </c>
      <c r="S55" s="27">
        <v>8</v>
      </c>
      <c r="T55" s="27">
        <v>12</v>
      </c>
      <c r="U55" s="27">
        <v>12</v>
      </c>
      <c r="V55" s="27">
        <v>17</v>
      </c>
      <c r="W55" s="27">
        <v>17</v>
      </c>
      <c r="X55" s="27">
        <v>17</v>
      </c>
      <c r="Y55" s="27">
        <v>17</v>
      </c>
      <c r="Z55" s="27">
        <f t="shared" si="15"/>
        <v>13</v>
      </c>
      <c r="AA55" s="27">
        <v>3.96</v>
      </c>
      <c r="AB55" s="27">
        <v>1.52</v>
      </c>
      <c r="AC55" s="27">
        <v>2.13</v>
      </c>
      <c r="AD55" s="27">
        <v>1.37</v>
      </c>
      <c r="AE55" s="27">
        <v>3.05</v>
      </c>
      <c r="AF55" s="27">
        <v>1.37</v>
      </c>
      <c r="AG55" s="27">
        <f t="shared" si="16"/>
        <v>13</v>
      </c>
      <c r="AH55" s="27">
        <f t="shared" si="17"/>
        <v>16.96</v>
      </c>
      <c r="AI55" s="27">
        <f t="shared" si="18"/>
        <v>18.48</v>
      </c>
      <c r="AJ55" s="27">
        <f t="shared" si="19"/>
        <v>20.61</v>
      </c>
      <c r="AK55" s="27">
        <f t="shared" si="20"/>
        <v>21.98</v>
      </c>
      <c r="AL55" s="27">
        <f t="shared" si="21"/>
        <v>25.03</v>
      </c>
      <c r="AM55" s="27">
        <f t="shared" si="22"/>
        <v>26.4</v>
      </c>
      <c r="AN55" s="27">
        <f t="shared" si="23"/>
        <v>8</v>
      </c>
      <c r="AO55" s="27">
        <f t="shared" si="24"/>
        <v>0</v>
      </c>
      <c r="AP55" s="27">
        <f t="shared" si="25"/>
        <v>0</v>
      </c>
      <c r="AQ55" s="27">
        <f t="shared" si="26"/>
        <v>0</v>
      </c>
      <c r="AR55" s="27">
        <f t="shared" si="27"/>
        <v>0</v>
      </c>
      <c r="AS55" s="27">
        <f t="shared" si="28"/>
        <v>0</v>
      </c>
      <c r="AT55" s="27">
        <f t="shared" si="29"/>
        <v>0</v>
      </c>
      <c r="AU55" s="27">
        <f t="shared" si="30"/>
        <v>13</v>
      </c>
      <c r="AV55" s="27">
        <f t="shared" si="31"/>
        <v>0</v>
      </c>
      <c r="AW55" s="27">
        <f t="shared" si="32"/>
        <v>0</v>
      </c>
      <c r="AX55" s="27">
        <f t="shared" si="33"/>
        <v>0</v>
      </c>
      <c r="AY55" s="27">
        <f t="shared" si="34"/>
        <v>0</v>
      </c>
      <c r="AZ55" s="27">
        <f t="shared" si="35"/>
        <v>0</v>
      </c>
      <c r="BA55" s="27">
        <f t="shared" si="36"/>
        <v>0</v>
      </c>
      <c r="BB55" s="27">
        <f t="shared" si="37"/>
        <v>104</v>
      </c>
      <c r="BC55" s="27">
        <f t="shared" si="38"/>
        <v>0</v>
      </c>
      <c r="BD55" s="27">
        <f t="shared" si="39"/>
        <v>0</v>
      </c>
      <c r="BE55" s="27">
        <f t="shared" si="40"/>
        <v>0</v>
      </c>
      <c r="BF55" s="27">
        <f t="shared" si="41"/>
        <v>0</v>
      </c>
      <c r="BG55" s="27">
        <f t="shared" si="42"/>
        <v>0</v>
      </c>
      <c r="BH55" s="27">
        <f t="shared" si="43"/>
        <v>0</v>
      </c>
      <c r="BI55" s="27">
        <f t="shared" si="44"/>
        <v>3.1044776119402844</v>
      </c>
      <c r="BJ55" s="27">
        <f t="shared" si="45"/>
        <v>0</v>
      </c>
      <c r="BK55" s="27">
        <f t="shared" si="46"/>
        <v>0</v>
      </c>
      <c r="BL55" s="27">
        <f t="shared" si="47"/>
        <v>0</v>
      </c>
      <c r="BM55" s="27">
        <f t="shared" si="48"/>
        <v>0</v>
      </c>
      <c r="BN55" s="27">
        <f t="shared" si="49"/>
        <v>0</v>
      </c>
      <c r="BO55" s="27">
        <f t="shared" si="50"/>
        <v>0</v>
      </c>
      <c r="BP55" s="29">
        <f t="shared" si="51"/>
        <v>7.761194029850747</v>
      </c>
      <c r="BQ55" s="29">
        <f t="shared" si="52"/>
        <v>0.23880597014925264</v>
      </c>
      <c r="BR55" s="27">
        <f t="shared" si="53"/>
        <v>3.1044776119402844</v>
      </c>
    </row>
    <row r="56" spans="7:70" ht="12.75">
      <c r="G56" s="27">
        <f t="shared" si="7"/>
        <v>0</v>
      </c>
      <c r="H56" s="27">
        <f t="shared" si="8"/>
        <v>0</v>
      </c>
      <c r="I56" s="27">
        <f t="shared" si="9"/>
        <v>8.059701492537314</v>
      </c>
      <c r="J56" s="27">
        <f t="shared" si="0"/>
        <v>8.059701492537314</v>
      </c>
      <c r="K56" s="27">
        <f t="shared" si="1"/>
        <v>-0.05970149253731449</v>
      </c>
      <c r="L56" s="27">
        <f t="shared" si="2"/>
        <v>0</v>
      </c>
      <c r="M56" s="37">
        <f t="shared" si="10"/>
        <v>14.2</v>
      </c>
      <c r="N56" s="37">
        <f t="shared" si="11"/>
        <v>0.4</v>
      </c>
      <c r="O56" s="36">
        <f t="shared" si="54"/>
        <v>13.5</v>
      </c>
      <c r="P56" s="33">
        <f t="shared" si="12"/>
        <v>13.399999999999999</v>
      </c>
      <c r="Q56" s="27">
        <f t="shared" si="13"/>
        <v>13.799999999999999</v>
      </c>
      <c r="R56" s="27">
        <f t="shared" si="14"/>
        <v>0.4</v>
      </c>
      <c r="S56" s="27">
        <v>8</v>
      </c>
      <c r="T56" s="27">
        <v>12</v>
      </c>
      <c r="U56" s="27">
        <v>12</v>
      </c>
      <c r="V56" s="27">
        <v>17</v>
      </c>
      <c r="W56" s="27">
        <v>17</v>
      </c>
      <c r="X56" s="27">
        <v>17</v>
      </c>
      <c r="Y56" s="27">
        <v>17</v>
      </c>
      <c r="Z56" s="27">
        <f t="shared" si="15"/>
        <v>13.5</v>
      </c>
      <c r="AA56" s="27">
        <v>3.96</v>
      </c>
      <c r="AB56" s="27">
        <v>1.52</v>
      </c>
      <c r="AC56" s="27">
        <v>2.13</v>
      </c>
      <c r="AD56" s="27">
        <v>1.37</v>
      </c>
      <c r="AE56" s="27">
        <v>3.05</v>
      </c>
      <c r="AF56" s="27">
        <v>1.37</v>
      </c>
      <c r="AG56" s="27">
        <f t="shared" si="16"/>
        <v>13.5</v>
      </c>
      <c r="AH56" s="27">
        <f t="shared" si="17"/>
        <v>17.46</v>
      </c>
      <c r="AI56" s="27">
        <f t="shared" si="18"/>
        <v>18.98</v>
      </c>
      <c r="AJ56" s="27">
        <f t="shared" si="19"/>
        <v>21.11</v>
      </c>
      <c r="AK56" s="27">
        <f t="shared" si="20"/>
        <v>22.48</v>
      </c>
      <c r="AL56" s="27">
        <f t="shared" si="21"/>
        <v>25.53</v>
      </c>
      <c r="AM56" s="27">
        <f t="shared" si="22"/>
        <v>26.9</v>
      </c>
      <c r="AN56" s="27">
        <f t="shared" si="23"/>
        <v>8</v>
      </c>
      <c r="AO56" s="27">
        <f t="shared" si="24"/>
        <v>0</v>
      </c>
      <c r="AP56" s="27">
        <f t="shared" si="25"/>
        <v>0</v>
      </c>
      <c r="AQ56" s="27">
        <f t="shared" si="26"/>
        <v>0</v>
      </c>
      <c r="AR56" s="27">
        <f t="shared" si="27"/>
        <v>0</v>
      </c>
      <c r="AS56" s="27">
        <f t="shared" si="28"/>
        <v>0</v>
      </c>
      <c r="AT56" s="27">
        <f t="shared" si="29"/>
        <v>0</v>
      </c>
      <c r="AU56" s="27">
        <f t="shared" si="30"/>
        <v>13.5</v>
      </c>
      <c r="AV56" s="27">
        <f t="shared" si="31"/>
        <v>0</v>
      </c>
      <c r="AW56" s="27">
        <f t="shared" si="32"/>
        <v>0</v>
      </c>
      <c r="AX56" s="27">
        <f t="shared" si="33"/>
        <v>0</v>
      </c>
      <c r="AY56" s="27">
        <f t="shared" si="34"/>
        <v>0</v>
      </c>
      <c r="AZ56" s="27">
        <f t="shared" si="35"/>
        <v>0</v>
      </c>
      <c r="BA56" s="27">
        <f t="shared" si="36"/>
        <v>0</v>
      </c>
      <c r="BB56" s="27">
        <f t="shared" si="37"/>
        <v>108</v>
      </c>
      <c r="BC56" s="27">
        <f t="shared" si="38"/>
        <v>0</v>
      </c>
      <c r="BD56" s="27">
        <f t="shared" si="39"/>
        <v>0</v>
      </c>
      <c r="BE56" s="27">
        <f t="shared" si="40"/>
        <v>0</v>
      </c>
      <c r="BF56" s="27">
        <f t="shared" si="41"/>
        <v>0</v>
      </c>
      <c r="BG56" s="27">
        <f t="shared" si="42"/>
        <v>0</v>
      </c>
      <c r="BH56" s="27">
        <f t="shared" si="43"/>
        <v>0</v>
      </c>
      <c r="BI56" s="27">
        <f t="shared" si="44"/>
        <v>-0.8059701492537457</v>
      </c>
      <c r="BJ56" s="27">
        <f t="shared" si="45"/>
        <v>0</v>
      </c>
      <c r="BK56" s="27">
        <f t="shared" si="46"/>
        <v>0</v>
      </c>
      <c r="BL56" s="27">
        <f t="shared" si="47"/>
        <v>0</v>
      </c>
      <c r="BM56" s="27">
        <f t="shared" si="48"/>
        <v>0</v>
      </c>
      <c r="BN56" s="27">
        <f t="shared" si="49"/>
        <v>0</v>
      </c>
      <c r="BO56" s="27">
        <f t="shared" si="50"/>
        <v>0</v>
      </c>
      <c r="BP56" s="29">
        <f t="shared" si="51"/>
        <v>8.059701492537314</v>
      </c>
      <c r="BQ56" s="29">
        <f t="shared" si="52"/>
        <v>-0.05970149253731449</v>
      </c>
      <c r="BR56" s="27">
        <f t="shared" si="53"/>
        <v>0</v>
      </c>
    </row>
    <row r="57" spans="7:70" ht="12.75">
      <c r="G57" s="27">
        <f t="shared" si="7"/>
        <v>0</v>
      </c>
      <c r="H57" s="27">
        <f t="shared" si="8"/>
        <v>0</v>
      </c>
      <c r="I57" s="27">
        <f t="shared" si="9"/>
        <v>0</v>
      </c>
      <c r="J57" s="27">
        <f t="shared" si="0"/>
        <v>0</v>
      </c>
      <c r="K57" s="27">
        <f t="shared" si="1"/>
        <v>0</v>
      </c>
      <c r="L57" s="27">
        <f t="shared" si="2"/>
        <v>0</v>
      </c>
      <c r="M57" s="37">
        <f t="shared" si="10"/>
        <v>14.2</v>
      </c>
      <c r="N57" s="37">
        <f t="shared" si="11"/>
        <v>0.4</v>
      </c>
      <c r="O57" s="36">
        <f t="shared" si="54"/>
        <v>14</v>
      </c>
      <c r="P57" s="33">
        <f t="shared" si="12"/>
        <v>13.399999999999999</v>
      </c>
      <c r="Q57" s="27">
        <f t="shared" si="13"/>
        <v>13.799999999999999</v>
      </c>
      <c r="R57" s="27">
        <f t="shared" si="14"/>
        <v>0.4</v>
      </c>
      <c r="S57" s="27">
        <v>8</v>
      </c>
      <c r="T57" s="27">
        <v>12</v>
      </c>
      <c r="U57" s="27">
        <v>12</v>
      </c>
      <c r="V57" s="27">
        <v>17</v>
      </c>
      <c r="W57" s="27">
        <v>17</v>
      </c>
      <c r="X57" s="27">
        <v>17</v>
      </c>
      <c r="Y57" s="27">
        <v>17</v>
      </c>
      <c r="Z57" s="27">
        <f t="shared" si="15"/>
        <v>14</v>
      </c>
      <c r="AA57" s="27">
        <v>3.96</v>
      </c>
      <c r="AB57" s="27">
        <v>1.52</v>
      </c>
      <c r="AC57" s="27">
        <v>2.13</v>
      </c>
      <c r="AD57" s="27">
        <v>1.37</v>
      </c>
      <c r="AE57" s="27">
        <v>3.05</v>
      </c>
      <c r="AF57" s="27">
        <v>1.37</v>
      </c>
      <c r="AG57" s="27">
        <f t="shared" si="16"/>
        <v>14</v>
      </c>
      <c r="AH57" s="27">
        <f t="shared" si="17"/>
        <v>17.96</v>
      </c>
      <c r="AI57" s="27">
        <f t="shared" si="18"/>
        <v>19.48</v>
      </c>
      <c r="AJ57" s="27">
        <f t="shared" si="19"/>
        <v>21.61</v>
      </c>
      <c r="AK57" s="27">
        <f t="shared" si="20"/>
        <v>22.98</v>
      </c>
      <c r="AL57" s="27">
        <f t="shared" si="21"/>
        <v>26.03</v>
      </c>
      <c r="AM57" s="27">
        <f t="shared" si="22"/>
        <v>27.4</v>
      </c>
      <c r="AN57" s="27">
        <f t="shared" si="23"/>
        <v>0</v>
      </c>
      <c r="AO57" s="27">
        <f t="shared" si="24"/>
        <v>0</v>
      </c>
      <c r="AP57" s="27">
        <f t="shared" si="25"/>
        <v>0</v>
      </c>
      <c r="AQ57" s="27">
        <f t="shared" si="26"/>
        <v>0</v>
      </c>
      <c r="AR57" s="27">
        <f t="shared" si="27"/>
        <v>0</v>
      </c>
      <c r="AS57" s="27">
        <f t="shared" si="28"/>
        <v>0</v>
      </c>
      <c r="AT57" s="27">
        <f t="shared" si="29"/>
        <v>0</v>
      </c>
      <c r="AU57" s="27">
        <f t="shared" si="30"/>
        <v>0</v>
      </c>
      <c r="AV57" s="27">
        <f t="shared" si="31"/>
        <v>0</v>
      </c>
      <c r="AW57" s="27">
        <f t="shared" si="32"/>
        <v>0</v>
      </c>
      <c r="AX57" s="27">
        <f t="shared" si="33"/>
        <v>0</v>
      </c>
      <c r="AY57" s="27">
        <f t="shared" si="34"/>
        <v>0</v>
      </c>
      <c r="AZ57" s="27">
        <f t="shared" si="35"/>
        <v>0</v>
      </c>
      <c r="BA57" s="27">
        <f t="shared" si="36"/>
        <v>0</v>
      </c>
      <c r="BB57" s="27">
        <f t="shared" si="37"/>
        <v>0</v>
      </c>
      <c r="BC57" s="27">
        <f t="shared" si="38"/>
        <v>0</v>
      </c>
      <c r="BD57" s="27">
        <f t="shared" si="39"/>
        <v>0</v>
      </c>
      <c r="BE57" s="27">
        <f t="shared" si="40"/>
        <v>0</v>
      </c>
      <c r="BF57" s="27">
        <f t="shared" si="41"/>
        <v>0</v>
      </c>
      <c r="BG57" s="27">
        <f t="shared" si="42"/>
        <v>0</v>
      </c>
      <c r="BH57" s="27">
        <f t="shared" si="43"/>
        <v>0</v>
      </c>
      <c r="BI57" s="27">
        <f t="shared" si="44"/>
        <v>0</v>
      </c>
      <c r="BJ57" s="27">
        <f t="shared" si="45"/>
        <v>0</v>
      </c>
      <c r="BK57" s="27">
        <f t="shared" si="46"/>
        <v>0</v>
      </c>
      <c r="BL57" s="27">
        <f t="shared" si="47"/>
        <v>0</v>
      </c>
      <c r="BM57" s="27">
        <f t="shared" si="48"/>
        <v>0</v>
      </c>
      <c r="BN57" s="27">
        <f t="shared" si="49"/>
        <v>0</v>
      </c>
      <c r="BO57" s="27">
        <f t="shared" si="50"/>
        <v>0</v>
      </c>
      <c r="BP57" s="29">
        <f t="shared" si="51"/>
        <v>0</v>
      </c>
      <c r="BQ57" s="29">
        <f t="shared" si="52"/>
        <v>0</v>
      </c>
      <c r="BR57" s="27">
        <f t="shared" si="53"/>
        <v>0</v>
      </c>
    </row>
    <row r="58" spans="7:70" ht="12.75">
      <c r="G58" s="27">
        <f t="shared" si="7"/>
        <v>0</v>
      </c>
      <c r="H58" s="27">
        <f t="shared" si="8"/>
        <v>0</v>
      </c>
      <c r="I58" s="27">
        <f t="shared" si="9"/>
        <v>0</v>
      </c>
      <c r="J58" s="27">
        <f t="shared" si="0"/>
        <v>0</v>
      </c>
      <c r="K58" s="27">
        <f t="shared" si="1"/>
        <v>0</v>
      </c>
      <c r="L58" s="27">
        <f t="shared" si="2"/>
        <v>0</v>
      </c>
      <c r="M58" s="37">
        <f t="shared" si="10"/>
        <v>14.2</v>
      </c>
      <c r="N58" s="37">
        <f t="shared" si="11"/>
        <v>0.4</v>
      </c>
      <c r="O58" s="36">
        <f t="shared" si="54"/>
        <v>14.5</v>
      </c>
      <c r="P58" s="33">
        <f t="shared" si="12"/>
        <v>13.399999999999999</v>
      </c>
      <c r="Q58" s="27">
        <f t="shared" si="13"/>
        <v>13.799999999999999</v>
      </c>
      <c r="R58" s="27">
        <f t="shared" si="14"/>
        <v>0.4</v>
      </c>
      <c r="S58" s="27">
        <v>8</v>
      </c>
      <c r="T58" s="27">
        <v>12</v>
      </c>
      <c r="U58" s="27">
        <v>12</v>
      </c>
      <c r="V58" s="27">
        <v>17</v>
      </c>
      <c r="W58" s="27">
        <v>17</v>
      </c>
      <c r="X58" s="27">
        <v>17</v>
      </c>
      <c r="Y58" s="27">
        <v>17</v>
      </c>
      <c r="Z58" s="27">
        <f t="shared" si="15"/>
        <v>14.5</v>
      </c>
      <c r="AA58" s="27">
        <v>3.96</v>
      </c>
      <c r="AB58" s="27">
        <v>1.52</v>
      </c>
      <c r="AC58" s="27">
        <v>2.13</v>
      </c>
      <c r="AD58" s="27">
        <v>1.37</v>
      </c>
      <c r="AE58" s="27">
        <v>3.05</v>
      </c>
      <c r="AF58" s="27">
        <v>1.37</v>
      </c>
      <c r="AG58" s="27">
        <f t="shared" si="16"/>
        <v>14.5</v>
      </c>
      <c r="AH58" s="27">
        <f t="shared" si="17"/>
        <v>18.46</v>
      </c>
      <c r="AI58" s="27">
        <f t="shared" si="18"/>
        <v>19.98</v>
      </c>
      <c r="AJ58" s="27">
        <f t="shared" si="19"/>
        <v>22.11</v>
      </c>
      <c r="AK58" s="27">
        <f t="shared" si="20"/>
        <v>23.48</v>
      </c>
      <c r="AL58" s="27">
        <f t="shared" si="21"/>
        <v>26.53</v>
      </c>
      <c r="AM58" s="27">
        <f t="shared" si="22"/>
        <v>27.9</v>
      </c>
      <c r="AN58" s="27">
        <f t="shared" si="23"/>
        <v>0</v>
      </c>
      <c r="AO58" s="27">
        <f t="shared" si="24"/>
        <v>0</v>
      </c>
      <c r="AP58" s="27">
        <f t="shared" si="25"/>
        <v>0</v>
      </c>
      <c r="AQ58" s="27">
        <f t="shared" si="26"/>
        <v>0</v>
      </c>
      <c r="AR58" s="27">
        <f t="shared" si="27"/>
        <v>0</v>
      </c>
      <c r="AS58" s="27">
        <f t="shared" si="28"/>
        <v>0</v>
      </c>
      <c r="AT58" s="27">
        <f t="shared" si="29"/>
        <v>0</v>
      </c>
      <c r="AU58" s="27">
        <f t="shared" si="30"/>
        <v>0</v>
      </c>
      <c r="AV58" s="27">
        <f t="shared" si="31"/>
        <v>0</v>
      </c>
      <c r="AW58" s="27">
        <f t="shared" si="32"/>
        <v>0</v>
      </c>
      <c r="AX58" s="27">
        <f t="shared" si="33"/>
        <v>0</v>
      </c>
      <c r="AY58" s="27">
        <f t="shared" si="34"/>
        <v>0</v>
      </c>
      <c r="AZ58" s="27">
        <f t="shared" si="35"/>
        <v>0</v>
      </c>
      <c r="BA58" s="27">
        <f t="shared" si="36"/>
        <v>0</v>
      </c>
      <c r="BB58" s="27">
        <f t="shared" si="37"/>
        <v>0</v>
      </c>
      <c r="BC58" s="27">
        <f t="shared" si="38"/>
        <v>0</v>
      </c>
      <c r="BD58" s="27">
        <f t="shared" si="39"/>
        <v>0</v>
      </c>
      <c r="BE58" s="27">
        <f t="shared" si="40"/>
        <v>0</v>
      </c>
      <c r="BF58" s="27">
        <f t="shared" si="41"/>
        <v>0</v>
      </c>
      <c r="BG58" s="27">
        <f t="shared" si="42"/>
        <v>0</v>
      </c>
      <c r="BH58" s="27">
        <f t="shared" si="43"/>
        <v>0</v>
      </c>
      <c r="BI58" s="27">
        <f t="shared" si="44"/>
        <v>0</v>
      </c>
      <c r="BJ58" s="27">
        <f t="shared" si="45"/>
        <v>0</v>
      </c>
      <c r="BK58" s="27">
        <f t="shared" si="46"/>
        <v>0</v>
      </c>
      <c r="BL58" s="27">
        <f t="shared" si="47"/>
        <v>0</v>
      </c>
      <c r="BM58" s="27">
        <f t="shared" si="48"/>
        <v>0</v>
      </c>
      <c r="BN58" s="27">
        <f t="shared" si="49"/>
        <v>0</v>
      </c>
      <c r="BO58" s="27">
        <f t="shared" si="50"/>
        <v>0</v>
      </c>
      <c r="BP58" s="29">
        <f t="shared" si="51"/>
        <v>0</v>
      </c>
      <c r="BQ58" s="29">
        <f t="shared" si="52"/>
        <v>0</v>
      </c>
      <c r="BR58" s="27">
        <f t="shared" si="53"/>
        <v>0</v>
      </c>
    </row>
    <row r="59" spans="7:70" ht="12.75">
      <c r="G59" s="27">
        <f t="shared" si="7"/>
        <v>0</v>
      </c>
      <c r="H59" s="27">
        <f t="shared" si="8"/>
        <v>0</v>
      </c>
      <c r="I59" s="27">
        <f t="shared" si="9"/>
        <v>0</v>
      </c>
      <c r="J59" s="27">
        <f t="shared" si="0"/>
        <v>0</v>
      </c>
      <c r="K59" s="27">
        <f t="shared" si="1"/>
        <v>0</v>
      </c>
      <c r="L59" s="27">
        <f t="shared" si="2"/>
        <v>0</v>
      </c>
      <c r="M59" s="37">
        <f t="shared" si="10"/>
        <v>14.2</v>
      </c>
      <c r="N59" s="37">
        <f t="shared" si="11"/>
        <v>0.4</v>
      </c>
      <c r="O59" s="36">
        <f t="shared" si="54"/>
        <v>15</v>
      </c>
      <c r="P59" s="33">
        <f t="shared" si="12"/>
        <v>13.399999999999999</v>
      </c>
      <c r="Q59" s="27">
        <f t="shared" si="13"/>
        <v>13.799999999999999</v>
      </c>
      <c r="R59" s="27">
        <f t="shared" si="14"/>
        <v>0.4</v>
      </c>
      <c r="S59" s="27">
        <v>8</v>
      </c>
      <c r="T59" s="27">
        <v>12</v>
      </c>
      <c r="U59" s="27">
        <v>12</v>
      </c>
      <c r="V59" s="27">
        <v>17</v>
      </c>
      <c r="W59" s="27">
        <v>17</v>
      </c>
      <c r="X59" s="27">
        <v>17</v>
      </c>
      <c r="Y59" s="27">
        <v>17</v>
      </c>
      <c r="Z59" s="27">
        <f t="shared" si="15"/>
        <v>15</v>
      </c>
      <c r="AA59" s="27">
        <v>3.96</v>
      </c>
      <c r="AB59" s="27">
        <v>1.52</v>
      </c>
      <c r="AC59" s="27">
        <v>2.13</v>
      </c>
      <c r="AD59" s="27">
        <v>1.37</v>
      </c>
      <c r="AE59" s="27">
        <v>3.05</v>
      </c>
      <c r="AF59" s="27">
        <v>1.37</v>
      </c>
      <c r="AG59" s="27">
        <f t="shared" si="16"/>
        <v>15</v>
      </c>
      <c r="AH59" s="27">
        <f t="shared" si="17"/>
        <v>18.96</v>
      </c>
      <c r="AI59" s="27">
        <f t="shared" si="18"/>
        <v>20.48</v>
      </c>
      <c r="AJ59" s="27">
        <f t="shared" si="19"/>
        <v>22.61</v>
      </c>
      <c r="AK59" s="27">
        <f t="shared" si="20"/>
        <v>23.98</v>
      </c>
      <c r="AL59" s="27">
        <f t="shared" si="21"/>
        <v>27.03</v>
      </c>
      <c r="AM59" s="27">
        <f t="shared" si="22"/>
        <v>28.4</v>
      </c>
      <c r="AN59" s="27">
        <f t="shared" si="23"/>
        <v>0</v>
      </c>
      <c r="AO59" s="27">
        <f t="shared" si="24"/>
        <v>0</v>
      </c>
      <c r="AP59" s="27">
        <f t="shared" si="25"/>
        <v>0</v>
      </c>
      <c r="AQ59" s="27">
        <f t="shared" si="26"/>
        <v>0</v>
      </c>
      <c r="AR59" s="27">
        <f t="shared" si="27"/>
        <v>0</v>
      </c>
      <c r="AS59" s="27">
        <f t="shared" si="28"/>
        <v>0</v>
      </c>
      <c r="AT59" s="27">
        <f t="shared" si="29"/>
        <v>0</v>
      </c>
      <c r="AU59" s="27">
        <f t="shared" si="30"/>
        <v>0</v>
      </c>
      <c r="AV59" s="27">
        <f t="shared" si="31"/>
        <v>0</v>
      </c>
      <c r="AW59" s="27">
        <f t="shared" si="32"/>
        <v>0</v>
      </c>
      <c r="AX59" s="27">
        <f t="shared" si="33"/>
        <v>0</v>
      </c>
      <c r="AY59" s="27">
        <f t="shared" si="34"/>
        <v>0</v>
      </c>
      <c r="AZ59" s="27">
        <f t="shared" si="35"/>
        <v>0</v>
      </c>
      <c r="BA59" s="27">
        <f t="shared" si="36"/>
        <v>0</v>
      </c>
      <c r="BB59" s="27">
        <f t="shared" si="37"/>
        <v>0</v>
      </c>
      <c r="BC59" s="27">
        <f t="shared" si="38"/>
        <v>0</v>
      </c>
      <c r="BD59" s="27">
        <f t="shared" si="39"/>
        <v>0</v>
      </c>
      <c r="BE59" s="27">
        <f t="shared" si="40"/>
        <v>0</v>
      </c>
      <c r="BF59" s="27">
        <f t="shared" si="41"/>
        <v>0</v>
      </c>
      <c r="BG59" s="27">
        <f t="shared" si="42"/>
        <v>0</v>
      </c>
      <c r="BH59" s="27">
        <f t="shared" si="43"/>
        <v>0</v>
      </c>
      <c r="BI59" s="27">
        <f t="shared" si="44"/>
        <v>0</v>
      </c>
      <c r="BJ59" s="27">
        <f t="shared" si="45"/>
        <v>0</v>
      </c>
      <c r="BK59" s="27">
        <f t="shared" si="46"/>
        <v>0</v>
      </c>
      <c r="BL59" s="27">
        <f t="shared" si="47"/>
        <v>0</v>
      </c>
      <c r="BM59" s="27">
        <f t="shared" si="48"/>
        <v>0</v>
      </c>
      <c r="BN59" s="27">
        <f t="shared" si="49"/>
        <v>0</v>
      </c>
      <c r="BO59" s="27">
        <f t="shared" si="50"/>
        <v>0</v>
      </c>
      <c r="BP59" s="29">
        <f t="shared" si="51"/>
        <v>0</v>
      </c>
      <c r="BQ59" s="29">
        <f t="shared" si="52"/>
        <v>0</v>
      </c>
      <c r="BR59" s="27">
        <f t="shared" si="53"/>
        <v>0</v>
      </c>
    </row>
    <row r="60" spans="7:70" ht="12.75">
      <c r="G60" s="27">
        <f t="shared" si="7"/>
        <v>0</v>
      </c>
      <c r="H60" s="27">
        <f t="shared" si="8"/>
        <v>0</v>
      </c>
      <c r="I60" s="27">
        <f t="shared" si="9"/>
        <v>0</v>
      </c>
      <c r="J60" s="27">
        <f t="shared" si="0"/>
        <v>0</v>
      </c>
      <c r="K60" s="27">
        <f t="shared" si="1"/>
        <v>0</v>
      </c>
      <c r="L60" s="27">
        <f t="shared" si="2"/>
        <v>0</v>
      </c>
      <c r="M60" s="37">
        <f t="shared" si="10"/>
        <v>14.2</v>
      </c>
      <c r="N60" s="37">
        <f t="shared" si="11"/>
        <v>0.4</v>
      </c>
      <c r="O60" s="36">
        <f t="shared" si="54"/>
        <v>15.5</v>
      </c>
      <c r="P60" s="33">
        <f t="shared" si="12"/>
        <v>13.399999999999999</v>
      </c>
      <c r="Q60" s="27">
        <f t="shared" si="13"/>
        <v>13.799999999999999</v>
      </c>
      <c r="R60" s="27">
        <f t="shared" si="14"/>
        <v>0.4</v>
      </c>
      <c r="S60" s="27">
        <v>8</v>
      </c>
      <c r="T60" s="27">
        <v>12</v>
      </c>
      <c r="U60" s="27">
        <v>12</v>
      </c>
      <c r="V60" s="27">
        <v>17</v>
      </c>
      <c r="W60" s="27">
        <v>17</v>
      </c>
      <c r="X60" s="27">
        <v>17</v>
      </c>
      <c r="Y60" s="27">
        <v>17</v>
      </c>
      <c r="Z60" s="27">
        <f t="shared" si="15"/>
        <v>15.5</v>
      </c>
      <c r="AA60" s="27">
        <v>3.96</v>
      </c>
      <c r="AB60" s="27">
        <v>1.52</v>
      </c>
      <c r="AC60" s="27">
        <v>2.13</v>
      </c>
      <c r="AD60" s="27">
        <v>1.37</v>
      </c>
      <c r="AE60" s="27">
        <v>3.05</v>
      </c>
      <c r="AF60" s="27">
        <v>1.37</v>
      </c>
      <c r="AG60" s="27">
        <f t="shared" si="16"/>
        <v>15.5</v>
      </c>
      <c r="AH60" s="27">
        <f t="shared" si="17"/>
        <v>19.46</v>
      </c>
      <c r="AI60" s="27">
        <f t="shared" si="18"/>
        <v>20.98</v>
      </c>
      <c r="AJ60" s="27">
        <f t="shared" si="19"/>
        <v>23.11</v>
      </c>
      <c r="AK60" s="27">
        <f t="shared" si="20"/>
        <v>24.48</v>
      </c>
      <c r="AL60" s="27">
        <f t="shared" si="21"/>
        <v>27.53</v>
      </c>
      <c r="AM60" s="27">
        <f t="shared" si="22"/>
        <v>28.9</v>
      </c>
      <c r="AN60" s="27">
        <f t="shared" si="23"/>
        <v>0</v>
      </c>
      <c r="AO60" s="27">
        <f t="shared" si="24"/>
        <v>0</v>
      </c>
      <c r="AP60" s="27">
        <f t="shared" si="25"/>
        <v>0</v>
      </c>
      <c r="AQ60" s="27">
        <f t="shared" si="26"/>
        <v>0</v>
      </c>
      <c r="AR60" s="27">
        <f t="shared" si="27"/>
        <v>0</v>
      </c>
      <c r="AS60" s="27">
        <f t="shared" si="28"/>
        <v>0</v>
      </c>
      <c r="AT60" s="27">
        <f t="shared" si="29"/>
        <v>0</v>
      </c>
      <c r="AU60" s="27">
        <f t="shared" si="30"/>
        <v>0</v>
      </c>
      <c r="AV60" s="27">
        <f t="shared" si="31"/>
        <v>0</v>
      </c>
      <c r="AW60" s="27">
        <f t="shared" si="32"/>
        <v>0</v>
      </c>
      <c r="AX60" s="27">
        <f t="shared" si="33"/>
        <v>0</v>
      </c>
      <c r="AY60" s="27">
        <f t="shared" si="34"/>
        <v>0</v>
      </c>
      <c r="AZ60" s="27">
        <f t="shared" si="35"/>
        <v>0</v>
      </c>
      <c r="BA60" s="27">
        <f t="shared" si="36"/>
        <v>0</v>
      </c>
      <c r="BB60" s="27">
        <f t="shared" si="37"/>
        <v>0</v>
      </c>
      <c r="BC60" s="27">
        <f t="shared" si="38"/>
        <v>0</v>
      </c>
      <c r="BD60" s="27">
        <f t="shared" si="39"/>
        <v>0</v>
      </c>
      <c r="BE60" s="27">
        <f t="shared" si="40"/>
        <v>0</v>
      </c>
      <c r="BF60" s="27">
        <f t="shared" si="41"/>
        <v>0</v>
      </c>
      <c r="BG60" s="27">
        <f t="shared" si="42"/>
        <v>0</v>
      </c>
      <c r="BH60" s="27">
        <f t="shared" si="43"/>
        <v>0</v>
      </c>
      <c r="BI60" s="27">
        <f t="shared" si="44"/>
        <v>0</v>
      </c>
      <c r="BJ60" s="27">
        <f t="shared" si="45"/>
        <v>0</v>
      </c>
      <c r="BK60" s="27">
        <f t="shared" si="46"/>
        <v>0</v>
      </c>
      <c r="BL60" s="27">
        <f t="shared" si="47"/>
        <v>0</v>
      </c>
      <c r="BM60" s="27">
        <f t="shared" si="48"/>
        <v>0</v>
      </c>
      <c r="BN60" s="27">
        <f t="shared" si="49"/>
        <v>0</v>
      </c>
      <c r="BO60" s="27">
        <f t="shared" si="50"/>
        <v>0</v>
      </c>
      <c r="BP60" s="29">
        <f t="shared" si="51"/>
        <v>0</v>
      </c>
      <c r="BQ60" s="29">
        <f t="shared" si="52"/>
        <v>0</v>
      </c>
      <c r="BR60" s="27">
        <f t="shared" si="53"/>
        <v>0</v>
      </c>
    </row>
    <row r="61" spans="7:70" ht="12.75">
      <c r="G61" s="27">
        <f t="shared" si="7"/>
        <v>0</v>
      </c>
      <c r="H61" s="27">
        <f t="shared" si="8"/>
        <v>0</v>
      </c>
      <c r="I61" s="27">
        <f t="shared" si="9"/>
        <v>0</v>
      </c>
      <c r="J61" s="27">
        <f t="shared" si="0"/>
        <v>0</v>
      </c>
      <c r="K61" s="27">
        <f t="shared" si="1"/>
        <v>0</v>
      </c>
      <c r="L61" s="27">
        <f t="shared" si="2"/>
        <v>0</v>
      </c>
      <c r="M61" s="37">
        <f t="shared" si="10"/>
        <v>14.2</v>
      </c>
      <c r="N61" s="37">
        <f t="shared" si="11"/>
        <v>0.4</v>
      </c>
      <c r="O61" s="36">
        <f t="shared" si="54"/>
        <v>16</v>
      </c>
      <c r="P61" s="33">
        <f t="shared" si="12"/>
        <v>13.399999999999999</v>
      </c>
      <c r="Q61" s="27">
        <f t="shared" si="13"/>
        <v>13.799999999999999</v>
      </c>
      <c r="R61" s="27">
        <f t="shared" si="14"/>
        <v>0.4</v>
      </c>
      <c r="S61" s="27">
        <v>8</v>
      </c>
      <c r="T61" s="27">
        <v>12</v>
      </c>
      <c r="U61" s="27">
        <v>12</v>
      </c>
      <c r="V61" s="27">
        <v>17</v>
      </c>
      <c r="W61" s="27">
        <v>17</v>
      </c>
      <c r="X61" s="27">
        <v>17</v>
      </c>
      <c r="Y61" s="27">
        <v>17</v>
      </c>
      <c r="Z61" s="27">
        <f t="shared" si="15"/>
        <v>16</v>
      </c>
      <c r="AA61" s="27">
        <v>3.96</v>
      </c>
      <c r="AB61" s="27">
        <v>1.52</v>
      </c>
      <c r="AC61" s="27">
        <v>2.13</v>
      </c>
      <c r="AD61" s="27">
        <v>1.37</v>
      </c>
      <c r="AE61" s="27">
        <v>3.05</v>
      </c>
      <c r="AF61" s="27">
        <v>1.37</v>
      </c>
      <c r="AG61" s="27">
        <f t="shared" si="16"/>
        <v>16</v>
      </c>
      <c r="AH61" s="27">
        <f t="shared" si="17"/>
        <v>19.96</v>
      </c>
      <c r="AI61" s="27">
        <f t="shared" si="18"/>
        <v>21.48</v>
      </c>
      <c r="AJ61" s="27">
        <f t="shared" si="19"/>
        <v>23.61</v>
      </c>
      <c r="AK61" s="27">
        <f t="shared" si="20"/>
        <v>24.98</v>
      </c>
      <c r="AL61" s="27">
        <f t="shared" si="21"/>
        <v>28.03</v>
      </c>
      <c r="AM61" s="27">
        <f t="shared" si="22"/>
        <v>29.4</v>
      </c>
      <c r="AN61" s="27">
        <f t="shared" si="23"/>
        <v>0</v>
      </c>
      <c r="AO61" s="27">
        <f t="shared" si="24"/>
        <v>0</v>
      </c>
      <c r="AP61" s="27">
        <f t="shared" si="25"/>
        <v>0</v>
      </c>
      <c r="AQ61" s="27">
        <f t="shared" si="26"/>
        <v>0</v>
      </c>
      <c r="AR61" s="27">
        <f t="shared" si="27"/>
        <v>0</v>
      </c>
      <c r="AS61" s="27">
        <f t="shared" si="28"/>
        <v>0</v>
      </c>
      <c r="AT61" s="27">
        <f t="shared" si="29"/>
        <v>0</v>
      </c>
      <c r="AU61" s="27">
        <f t="shared" si="30"/>
        <v>0</v>
      </c>
      <c r="AV61" s="27">
        <f t="shared" si="31"/>
        <v>0</v>
      </c>
      <c r="AW61" s="27">
        <f t="shared" si="32"/>
        <v>0</v>
      </c>
      <c r="AX61" s="27">
        <f t="shared" si="33"/>
        <v>0</v>
      </c>
      <c r="AY61" s="27">
        <f t="shared" si="34"/>
        <v>0</v>
      </c>
      <c r="AZ61" s="27">
        <f t="shared" si="35"/>
        <v>0</v>
      </c>
      <c r="BA61" s="27">
        <f t="shared" si="36"/>
        <v>0</v>
      </c>
      <c r="BB61" s="27">
        <f t="shared" si="37"/>
        <v>0</v>
      </c>
      <c r="BC61" s="27">
        <f t="shared" si="38"/>
        <v>0</v>
      </c>
      <c r="BD61" s="27">
        <f t="shared" si="39"/>
        <v>0</v>
      </c>
      <c r="BE61" s="27">
        <f t="shared" si="40"/>
        <v>0</v>
      </c>
      <c r="BF61" s="27">
        <f t="shared" si="41"/>
        <v>0</v>
      </c>
      <c r="BG61" s="27">
        <f t="shared" si="42"/>
        <v>0</v>
      </c>
      <c r="BH61" s="27">
        <f t="shared" si="43"/>
        <v>0</v>
      </c>
      <c r="BI61" s="27">
        <f t="shared" si="44"/>
        <v>0</v>
      </c>
      <c r="BJ61" s="27">
        <f t="shared" si="45"/>
        <v>0</v>
      </c>
      <c r="BK61" s="27">
        <f t="shared" si="46"/>
        <v>0</v>
      </c>
      <c r="BL61" s="27">
        <f t="shared" si="47"/>
        <v>0</v>
      </c>
      <c r="BM61" s="27">
        <f t="shared" si="48"/>
        <v>0</v>
      </c>
      <c r="BN61" s="27">
        <f t="shared" si="49"/>
        <v>0</v>
      </c>
      <c r="BO61" s="27">
        <f t="shared" si="50"/>
        <v>0</v>
      </c>
      <c r="BP61" s="29">
        <f t="shared" si="51"/>
        <v>0</v>
      </c>
      <c r="BQ61" s="29">
        <f t="shared" si="52"/>
        <v>0</v>
      </c>
      <c r="BR61" s="27">
        <f t="shared" si="53"/>
        <v>0</v>
      </c>
    </row>
    <row r="62" spans="7:70" ht="12.75">
      <c r="G62" s="27">
        <f t="shared" si="7"/>
        <v>0</v>
      </c>
      <c r="H62" s="27">
        <f t="shared" si="8"/>
        <v>0</v>
      </c>
      <c r="I62" s="27">
        <f t="shared" si="9"/>
        <v>0</v>
      </c>
      <c r="J62" s="27">
        <f t="shared" si="0"/>
        <v>0</v>
      </c>
      <c r="K62" s="27">
        <f t="shared" si="1"/>
        <v>0</v>
      </c>
      <c r="L62" s="27">
        <f t="shared" si="2"/>
        <v>0</v>
      </c>
      <c r="M62" s="37">
        <f t="shared" si="10"/>
        <v>14.2</v>
      </c>
      <c r="N62" s="37">
        <f t="shared" si="11"/>
        <v>0.4</v>
      </c>
      <c r="O62" s="36">
        <f t="shared" si="54"/>
        <v>16.5</v>
      </c>
      <c r="P62" s="33">
        <f t="shared" si="12"/>
        <v>13.399999999999999</v>
      </c>
      <c r="Q62" s="27">
        <f t="shared" si="13"/>
        <v>13.799999999999999</v>
      </c>
      <c r="R62" s="27">
        <f t="shared" si="14"/>
        <v>0.4</v>
      </c>
      <c r="S62" s="27">
        <v>8</v>
      </c>
      <c r="T62" s="27">
        <v>12</v>
      </c>
      <c r="U62" s="27">
        <v>12</v>
      </c>
      <c r="V62" s="27">
        <v>17</v>
      </c>
      <c r="W62" s="27">
        <v>17</v>
      </c>
      <c r="X62" s="27">
        <v>17</v>
      </c>
      <c r="Y62" s="27">
        <v>17</v>
      </c>
      <c r="Z62" s="27">
        <f t="shared" si="15"/>
        <v>16.5</v>
      </c>
      <c r="AA62" s="27">
        <v>3.96</v>
      </c>
      <c r="AB62" s="27">
        <v>1.52</v>
      </c>
      <c r="AC62" s="27">
        <v>2.13</v>
      </c>
      <c r="AD62" s="27">
        <v>1.37</v>
      </c>
      <c r="AE62" s="27">
        <v>3.05</v>
      </c>
      <c r="AF62" s="27">
        <v>1.37</v>
      </c>
      <c r="AG62" s="27">
        <f t="shared" si="16"/>
        <v>16.5</v>
      </c>
      <c r="AH62" s="27">
        <f t="shared" si="17"/>
        <v>20.46</v>
      </c>
      <c r="AI62" s="27">
        <f t="shared" si="18"/>
        <v>21.98</v>
      </c>
      <c r="AJ62" s="27">
        <f t="shared" si="19"/>
        <v>24.11</v>
      </c>
      <c r="AK62" s="27">
        <f t="shared" si="20"/>
        <v>25.48</v>
      </c>
      <c r="AL62" s="27">
        <f t="shared" si="21"/>
        <v>28.53</v>
      </c>
      <c r="AM62" s="27">
        <f t="shared" si="22"/>
        <v>29.9</v>
      </c>
      <c r="AN62" s="27">
        <f t="shared" si="23"/>
        <v>0</v>
      </c>
      <c r="AO62" s="27">
        <f t="shared" si="24"/>
        <v>0</v>
      </c>
      <c r="AP62" s="27">
        <f t="shared" si="25"/>
        <v>0</v>
      </c>
      <c r="AQ62" s="27">
        <f t="shared" si="26"/>
        <v>0</v>
      </c>
      <c r="AR62" s="27">
        <f t="shared" si="27"/>
        <v>0</v>
      </c>
      <c r="AS62" s="27">
        <f t="shared" si="28"/>
        <v>0</v>
      </c>
      <c r="AT62" s="27">
        <f t="shared" si="29"/>
        <v>0</v>
      </c>
      <c r="AU62" s="27">
        <f t="shared" si="30"/>
        <v>0</v>
      </c>
      <c r="AV62" s="27">
        <f t="shared" si="31"/>
        <v>0</v>
      </c>
      <c r="AW62" s="27">
        <f t="shared" si="32"/>
        <v>0</v>
      </c>
      <c r="AX62" s="27">
        <f t="shared" si="33"/>
        <v>0</v>
      </c>
      <c r="AY62" s="27">
        <f t="shared" si="34"/>
        <v>0</v>
      </c>
      <c r="AZ62" s="27">
        <f t="shared" si="35"/>
        <v>0</v>
      </c>
      <c r="BA62" s="27">
        <f t="shared" si="36"/>
        <v>0</v>
      </c>
      <c r="BB62" s="27">
        <f t="shared" si="37"/>
        <v>0</v>
      </c>
      <c r="BC62" s="27">
        <f t="shared" si="38"/>
        <v>0</v>
      </c>
      <c r="BD62" s="27">
        <f t="shared" si="39"/>
        <v>0</v>
      </c>
      <c r="BE62" s="27">
        <f t="shared" si="40"/>
        <v>0</v>
      </c>
      <c r="BF62" s="27">
        <f t="shared" si="41"/>
        <v>0</v>
      </c>
      <c r="BG62" s="27">
        <f t="shared" si="42"/>
        <v>0</v>
      </c>
      <c r="BH62" s="27">
        <f t="shared" si="43"/>
        <v>0</v>
      </c>
      <c r="BI62" s="27">
        <f t="shared" si="44"/>
        <v>0</v>
      </c>
      <c r="BJ62" s="27">
        <f t="shared" si="45"/>
        <v>0</v>
      </c>
      <c r="BK62" s="27">
        <f t="shared" si="46"/>
        <v>0</v>
      </c>
      <c r="BL62" s="27">
        <f t="shared" si="47"/>
        <v>0</v>
      </c>
      <c r="BM62" s="27">
        <f t="shared" si="48"/>
        <v>0</v>
      </c>
      <c r="BN62" s="27">
        <f t="shared" si="49"/>
        <v>0</v>
      </c>
      <c r="BO62" s="27">
        <f t="shared" si="50"/>
        <v>0</v>
      </c>
      <c r="BP62" s="29">
        <f t="shared" si="51"/>
        <v>0</v>
      </c>
      <c r="BQ62" s="29">
        <f t="shared" si="52"/>
        <v>0</v>
      </c>
      <c r="BR62" s="27">
        <f t="shared" si="53"/>
        <v>0</v>
      </c>
    </row>
    <row r="63" spans="7:70" ht="12.75">
      <c r="G63" s="27">
        <f t="shared" si="7"/>
        <v>0</v>
      </c>
      <c r="H63" s="27">
        <f t="shared" si="8"/>
        <v>0</v>
      </c>
      <c r="I63" s="27">
        <f t="shared" si="9"/>
        <v>0</v>
      </c>
      <c r="J63" s="27">
        <f t="shared" si="0"/>
        <v>0</v>
      </c>
      <c r="K63" s="27">
        <f t="shared" si="1"/>
        <v>0</v>
      </c>
      <c r="L63" s="27">
        <f t="shared" si="2"/>
        <v>0</v>
      </c>
      <c r="M63" s="37">
        <f t="shared" si="10"/>
        <v>14.2</v>
      </c>
      <c r="N63" s="37">
        <f t="shared" si="11"/>
        <v>0.4</v>
      </c>
      <c r="O63" s="36">
        <f t="shared" si="54"/>
        <v>17</v>
      </c>
      <c r="P63" s="33">
        <f t="shared" si="12"/>
        <v>13.399999999999999</v>
      </c>
      <c r="Q63" s="27">
        <f t="shared" si="13"/>
        <v>13.799999999999999</v>
      </c>
      <c r="R63" s="27">
        <f t="shared" si="14"/>
        <v>0.4</v>
      </c>
      <c r="S63" s="27">
        <v>8</v>
      </c>
      <c r="T63" s="27">
        <v>12</v>
      </c>
      <c r="U63" s="27">
        <v>12</v>
      </c>
      <c r="V63" s="27">
        <v>17</v>
      </c>
      <c r="W63" s="27">
        <v>17</v>
      </c>
      <c r="X63" s="27">
        <v>17</v>
      </c>
      <c r="Y63" s="27">
        <v>17</v>
      </c>
      <c r="Z63" s="27">
        <f t="shared" si="15"/>
        <v>17</v>
      </c>
      <c r="AA63" s="27">
        <v>3.96</v>
      </c>
      <c r="AB63" s="27">
        <v>1.52</v>
      </c>
      <c r="AC63" s="27">
        <v>2.13</v>
      </c>
      <c r="AD63" s="27">
        <v>1.37</v>
      </c>
      <c r="AE63" s="27">
        <v>3.05</v>
      </c>
      <c r="AF63" s="27">
        <v>1.37</v>
      </c>
      <c r="AG63" s="27">
        <f t="shared" si="16"/>
        <v>17</v>
      </c>
      <c r="AH63" s="27">
        <f t="shared" si="17"/>
        <v>20.96</v>
      </c>
      <c r="AI63" s="27">
        <f t="shared" si="18"/>
        <v>22.48</v>
      </c>
      <c r="AJ63" s="27">
        <f t="shared" si="19"/>
        <v>24.61</v>
      </c>
      <c r="AK63" s="27">
        <f t="shared" si="20"/>
        <v>25.98</v>
      </c>
      <c r="AL63" s="27">
        <f t="shared" si="21"/>
        <v>29.03</v>
      </c>
      <c r="AM63" s="27">
        <f t="shared" si="22"/>
        <v>30.4</v>
      </c>
      <c r="AN63" s="27">
        <f t="shared" si="23"/>
        <v>0</v>
      </c>
      <c r="AO63" s="27">
        <f t="shared" si="24"/>
        <v>0</v>
      </c>
      <c r="AP63" s="27">
        <f t="shared" si="25"/>
        <v>0</v>
      </c>
      <c r="AQ63" s="27">
        <f t="shared" si="26"/>
        <v>0</v>
      </c>
      <c r="AR63" s="27">
        <f t="shared" si="27"/>
        <v>0</v>
      </c>
      <c r="AS63" s="27">
        <f t="shared" si="28"/>
        <v>0</v>
      </c>
      <c r="AT63" s="27">
        <f t="shared" si="29"/>
        <v>0</v>
      </c>
      <c r="AU63" s="27">
        <f t="shared" si="30"/>
        <v>0</v>
      </c>
      <c r="AV63" s="27">
        <f t="shared" si="31"/>
        <v>0</v>
      </c>
      <c r="AW63" s="27">
        <f t="shared" si="32"/>
        <v>0</v>
      </c>
      <c r="AX63" s="27">
        <f t="shared" si="33"/>
        <v>0</v>
      </c>
      <c r="AY63" s="27">
        <f t="shared" si="34"/>
        <v>0</v>
      </c>
      <c r="AZ63" s="27">
        <f t="shared" si="35"/>
        <v>0</v>
      </c>
      <c r="BA63" s="27">
        <f t="shared" si="36"/>
        <v>0</v>
      </c>
      <c r="BB63" s="27">
        <f t="shared" si="37"/>
        <v>0</v>
      </c>
      <c r="BC63" s="27">
        <f t="shared" si="38"/>
        <v>0</v>
      </c>
      <c r="BD63" s="27">
        <f t="shared" si="39"/>
        <v>0</v>
      </c>
      <c r="BE63" s="27">
        <f t="shared" si="40"/>
        <v>0</v>
      </c>
      <c r="BF63" s="27">
        <f t="shared" si="41"/>
        <v>0</v>
      </c>
      <c r="BG63" s="27">
        <f t="shared" si="42"/>
        <v>0</v>
      </c>
      <c r="BH63" s="27">
        <f t="shared" si="43"/>
        <v>0</v>
      </c>
      <c r="BI63" s="27">
        <f t="shared" si="44"/>
        <v>0</v>
      </c>
      <c r="BJ63" s="27">
        <f t="shared" si="45"/>
        <v>0</v>
      </c>
      <c r="BK63" s="27">
        <f t="shared" si="46"/>
        <v>0</v>
      </c>
      <c r="BL63" s="27">
        <f t="shared" si="47"/>
        <v>0</v>
      </c>
      <c r="BM63" s="27">
        <f t="shared" si="48"/>
        <v>0</v>
      </c>
      <c r="BN63" s="27">
        <f t="shared" si="49"/>
        <v>0</v>
      </c>
      <c r="BO63" s="27">
        <f t="shared" si="50"/>
        <v>0</v>
      </c>
      <c r="BP63" s="29">
        <f t="shared" si="51"/>
        <v>0</v>
      </c>
      <c r="BQ63" s="29">
        <f t="shared" si="52"/>
        <v>0</v>
      </c>
      <c r="BR63" s="27">
        <f t="shared" si="53"/>
        <v>0</v>
      </c>
    </row>
    <row r="64" spans="7:70" ht="12.75">
      <c r="G64" s="27">
        <f t="shared" si="7"/>
        <v>0</v>
      </c>
      <c r="H64" s="27">
        <f t="shared" si="8"/>
        <v>0</v>
      </c>
      <c r="I64" s="27">
        <f t="shared" si="9"/>
        <v>0</v>
      </c>
      <c r="J64" s="27">
        <f t="shared" si="0"/>
        <v>0</v>
      </c>
      <c r="K64" s="27">
        <f t="shared" si="1"/>
        <v>0</v>
      </c>
      <c r="L64" s="27">
        <f t="shared" si="2"/>
        <v>0</v>
      </c>
      <c r="M64" s="37">
        <f t="shared" si="10"/>
        <v>14.2</v>
      </c>
      <c r="N64" s="37">
        <f t="shared" si="11"/>
        <v>0.4</v>
      </c>
      <c r="O64" s="36">
        <f t="shared" si="54"/>
        <v>17.5</v>
      </c>
      <c r="P64" s="33">
        <f t="shared" si="12"/>
        <v>13.399999999999999</v>
      </c>
      <c r="Q64" s="27">
        <f t="shared" si="13"/>
        <v>13.799999999999999</v>
      </c>
      <c r="R64" s="27">
        <f t="shared" si="14"/>
        <v>0.4</v>
      </c>
      <c r="S64" s="27">
        <v>8</v>
      </c>
      <c r="T64" s="27">
        <v>12</v>
      </c>
      <c r="U64" s="27">
        <v>12</v>
      </c>
      <c r="V64" s="27">
        <v>17</v>
      </c>
      <c r="W64" s="27">
        <v>17</v>
      </c>
      <c r="X64" s="27">
        <v>17</v>
      </c>
      <c r="Y64" s="27">
        <v>17</v>
      </c>
      <c r="Z64" s="27">
        <f t="shared" si="15"/>
        <v>17.5</v>
      </c>
      <c r="AA64" s="27">
        <v>3.96</v>
      </c>
      <c r="AB64" s="27">
        <v>1.52</v>
      </c>
      <c r="AC64" s="27">
        <v>2.13</v>
      </c>
      <c r="AD64" s="27">
        <v>1.37</v>
      </c>
      <c r="AE64" s="27">
        <v>3.05</v>
      </c>
      <c r="AF64" s="27">
        <v>1.37</v>
      </c>
      <c r="AG64" s="27">
        <f t="shared" si="16"/>
        <v>17.5</v>
      </c>
      <c r="AH64" s="27">
        <f t="shared" si="17"/>
        <v>21.46</v>
      </c>
      <c r="AI64" s="27">
        <f t="shared" si="18"/>
        <v>22.98</v>
      </c>
      <c r="AJ64" s="27">
        <f t="shared" si="19"/>
        <v>25.11</v>
      </c>
      <c r="AK64" s="27">
        <f t="shared" si="20"/>
        <v>26.48</v>
      </c>
      <c r="AL64" s="27">
        <f t="shared" si="21"/>
        <v>29.53</v>
      </c>
      <c r="AM64" s="27">
        <f t="shared" si="22"/>
        <v>30.9</v>
      </c>
      <c r="AN64" s="27">
        <f t="shared" si="23"/>
        <v>0</v>
      </c>
      <c r="AO64" s="27">
        <f t="shared" si="24"/>
        <v>0</v>
      </c>
      <c r="AP64" s="27">
        <f t="shared" si="25"/>
        <v>0</v>
      </c>
      <c r="AQ64" s="27">
        <f t="shared" si="26"/>
        <v>0</v>
      </c>
      <c r="AR64" s="27">
        <f t="shared" si="27"/>
        <v>0</v>
      </c>
      <c r="AS64" s="27">
        <f t="shared" si="28"/>
        <v>0</v>
      </c>
      <c r="AT64" s="27">
        <f t="shared" si="29"/>
        <v>0</v>
      </c>
      <c r="AU64" s="27">
        <f t="shared" si="30"/>
        <v>0</v>
      </c>
      <c r="AV64" s="27">
        <f t="shared" si="31"/>
        <v>0</v>
      </c>
      <c r="AW64" s="27">
        <f t="shared" si="32"/>
        <v>0</v>
      </c>
      <c r="AX64" s="27">
        <f t="shared" si="33"/>
        <v>0</v>
      </c>
      <c r="AY64" s="27">
        <f t="shared" si="34"/>
        <v>0</v>
      </c>
      <c r="AZ64" s="27">
        <f t="shared" si="35"/>
        <v>0</v>
      </c>
      <c r="BA64" s="27">
        <f t="shared" si="36"/>
        <v>0</v>
      </c>
      <c r="BB64" s="27">
        <f t="shared" si="37"/>
        <v>0</v>
      </c>
      <c r="BC64" s="27">
        <f t="shared" si="38"/>
        <v>0</v>
      </c>
      <c r="BD64" s="27">
        <f t="shared" si="39"/>
        <v>0</v>
      </c>
      <c r="BE64" s="27">
        <f t="shared" si="40"/>
        <v>0</v>
      </c>
      <c r="BF64" s="27">
        <f t="shared" si="41"/>
        <v>0</v>
      </c>
      <c r="BG64" s="27">
        <f t="shared" si="42"/>
        <v>0</v>
      </c>
      <c r="BH64" s="27">
        <f t="shared" si="43"/>
        <v>0</v>
      </c>
      <c r="BI64" s="27">
        <f t="shared" si="44"/>
        <v>0</v>
      </c>
      <c r="BJ64" s="27">
        <f t="shared" si="45"/>
        <v>0</v>
      </c>
      <c r="BK64" s="27">
        <f t="shared" si="46"/>
        <v>0</v>
      </c>
      <c r="BL64" s="27">
        <f t="shared" si="47"/>
        <v>0</v>
      </c>
      <c r="BM64" s="27">
        <f t="shared" si="48"/>
        <v>0</v>
      </c>
      <c r="BN64" s="27">
        <f t="shared" si="49"/>
        <v>0</v>
      </c>
      <c r="BO64" s="27">
        <f t="shared" si="50"/>
        <v>0</v>
      </c>
      <c r="BP64" s="29">
        <f t="shared" si="51"/>
        <v>0</v>
      </c>
      <c r="BQ64" s="29">
        <f t="shared" si="52"/>
        <v>0</v>
      </c>
      <c r="BR64" s="27">
        <f t="shared" si="53"/>
        <v>0</v>
      </c>
    </row>
    <row r="65" spans="7:70" ht="12.75">
      <c r="G65" s="27">
        <f t="shared" si="7"/>
        <v>0</v>
      </c>
      <c r="H65" s="27">
        <f t="shared" si="8"/>
        <v>0</v>
      </c>
      <c r="I65" s="27">
        <f t="shared" si="9"/>
        <v>0</v>
      </c>
      <c r="J65" s="27">
        <f t="shared" si="0"/>
        <v>0</v>
      </c>
      <c r="K65" s="27">
        <f t="shared" si="1"/>
        <v>0</v>
      </c>
      <c r="L65" s="27">
        <f t="shared" si="2"/>
        <v>0</v>
      </c>
      <c r="M65" s="37">
        <f t="shared" si="10"/>
        <v>14.2</v>
      </c>
      <c r="N65" s="37">
        <f t="shared" si="11"/>
        <v>0.4</v>
      </c>
      <c r="O65" s="36">
        <f t="shared" si="54"/>
        <v>18</v>
      </c>
      <c r="P65" s="33">
        <f t="shared" si="12"/>
        <v>13.399999999999999</v>
      </c>
      <c r="Q65" s="27">
        <f t="shared" si="13"/>
        <v>13.799999999999999</v>
      </c>
      <c r="R65" s="27">
        <f t="shared" si="14"/>
        <v>0.4</v>
      </c>
      <c r="S65" s="27">
        <v>8</v>
      </c>
      <c r="T65" s="27">
        <v>12</v>
      </c>
      <c r="U65" s="27">
        <v>12</v>
      </c>
      <c r="V65" s="27">
        <v>17</v>
      </c>
      <c r="W65" s="27">
        <v>17</v>
      </c>
      <c r="X65" s="27">
        <v>17</v>
      </c>
      <c r="Y65" s="27">
        <v>17</v>
      </c>
      <c r="Z65" s="27">
        <f t="shared" si="15"/>
        <v>18</v>
      </c>
      <c r="AA65" s="27">
        <v>3.96</v>
      </c>
      <c r="AB65" s="27">
        <v>1.52</v>
      </c>
      <c r="AC65" s="27">
        <v>2.13</v>
      </c>
      <c r="AD65" s="27">
        <v>1.37</v>
      </c>
      <c r="AE65" s="27">
        <v>3.05</v>
      </c>
      <c r="AF65" s="27">
        <v>1.37</v>
      </c>
      <c r="AG65" s="27">
        <f t="shared" si="16"/>
        <v>18</v>
      </c>
      <c r="AH65" s="27">
        <f t="shared" si="17"/>
        <v>21.96</v>
      </c>
      <c r="AI65" s="27">
        <f t="shared" si="18"/>
        <v>23.48</v>
      </c>
      <c r="AJ65" s="27">
        <f t="shared" si="19"/>
        <v>25.61</v>
      </c>
      <c r="AK65" s="27">
        <f t="shared" si="20"/>
        <v>26.98</v>
      </c>
      <c r="AL65" s="27">
        <f t="shared" si="21"/>
        <v>30.03</v>
      </c>
      <c r="AM65" s="27">
        <f t="shared" si="22"/>
        <v>31.4</v>
      </c>
      <c r="AN65" s="27">
        <f t="shared" si="23"/>
        <v>0</v>
      </c>
      <c r="AO65" s="27">
        <f t="shared" si="24"/>
        <v>0</v>
      </c>
      <c r="AP65" s="27">
        <f t="shared" si="25"/>
        <v>0</v>
      </c>
      <c r="AQ65" s="27">
        <f t="shared" si="26"/>
        <v>0</v>
      </c>
      <c r="AR65" s="27">
        <f t="shared" si="27"/>
        <v>0</v>
      </c>
      <c r="AS65" s="27">
        <f t="shared" si="28"/>
        <v>0</v>
      </c>
      <c r="AT65" s="27">
        <f t="shared" si="29"/>
        <v>0</v>
      </c>
      <c r="AU65" s="27">
        <f t="shared" si="30"/>
        <v>0</v>
      </c>
      <c r="AV65" s="27">
        <f t="shared" si="31"/>
        <v>0</v>
      </c>
      <c r="AW65" s="27">
        <f t="shared" si="32"/>
        <v>0</v>
      </c>
      <c r="AX65" s="27">
        <f t="shared" si="33"/>
        <v>0</v>
      </c>
      <c r="AY65" s="27">
        <f t="shared" si="34"/>
        <v>0</v>
      </c>
      <c r="AZ65" s="27">
        <f t="shared" si="35"/>
        <v>0</v>
      </c>
      <c r="BA65" s="27">
        <f t="shared" si="36"/>
        <v>0</v>
      </c>
      <c r="BB65" s="27">
        <f t="shared" si="37"/>
        <v>0</v>
      </c>
      <c r="BC65" s="27">
        <f t="shared" si="38"/>
        <v>0</v>
      </c>
      <c r="BD65" s="27">
        <f t="shared" si="39"/>
        <v>0</v>
      </c>
      <c r="BE65" s="27">
        <f t="shared" si="40"/>
        <v>0</v>
      </c>
      <c r="BF65" s="27">
        <f t="shared" si="41"/>
        <v>0</v>
      </c>
      <c r="BG65" s="27">
        <f t="shared" si="42"/>
        <v>0</v>
      </c>
      <c r="BH65" s="27">
        <f t="shared" si="43"/>
        <v>0</v>
      </c>
      <c r="BI65" s="27">
        <f t="shared" si="44"/>
        <v>0</v>
      </c>
      <c r="BJ65" s="27">
        <f t="shared" si="45"/>
        <v>0</v>
      </c>
      <c r="BK65" s="27">
        <f t="shared" si="46"/>
        <v>0</v>
      </c>
      <c r="BL65" s="27">
        <f t="shared" si="47"/>
        <v>0</v>
      </c>
      <c r="BM65" s="27">
        <f t="shared" si="48"/>
        <v>0</v>
      </c>
      <c r="BN65" s="27">
        <f t="shared" si="49"/>
        <v>0</v>
      </c>
      <c r="BO65" s="27">
        <f t="shared" si="50"/>
        <v>0</v>
      </c>
      <c r="BP65" s="29">
        <f t="shared" si="51"/>
        <v>0</v>
      </c>
      <c r="BQ65" s="29">
        <f t="shared" si="52"/>
        <v>0</v>
      </c>
      <c r="BR65" s="27">
        <f t="shared" si="53"/>
        <v>0</v>
      </c>
    </row>
    <row r="66" spans="7:70" ht="12.75">
      <c r="G66" s="27">
        <f t="shared" si="7"/>
        <v>0</v>
      </c>
      <c r="H66" s="27">
        <f t="shared" si="8"/>
        <v>0</v>
      </c>
      <c r="I66" s="27">
        <f t="shared" si="9"/>
        <v>0</v>
      </c>
      <c r="J66" s="27">
        <f aca="true" t="shared" si="55" ref="J66:J129">BP66</f>
        <v>0</v>
      </c>
      <c r="K66" s="27">
        <f aca="true" t="shared" si="56" ref="K66:K129">BQ66</f>
        <v>0</v>
      </c>
      <c r="L66" s="27">
        <f aca="true" t="shared" si="57" ref="L66:L129">BR66</f>
        <v>0</v>
      </c>
      <c r="M66" s="37">
        <f t="shared" si="10"/>
        <v>14.2</v>
      </c>
      <c r="N66" s="37">
        <f t="shared" si="11"/>
        <v>0.4</v>
      </c>
      <c r="O66" s="36">
        <f t="shared" si="54"/>
        <v>18.5</v>
      </c>
      <c r="P66" s="33">
        <f t="shared" si="12"/>
        <v>13.399999999999999</v>
      </c>
      <c r="Q66" s="27">
        <f t="shared" si="13"/>
        <v>13.799999999999999</v>
      </c>
      <c r="R66" s="27">
        <f t="shared" si="14"/>
        <v>0.4</v>
      </c>
      <c r="S66" s="27">
        <v>8</v>
      </c>
      <c r="T66" s="27">
        <v>12</v>
      </c>
      <c r="U66" s="27">
        <v>12</v>
      </c>
      <c r="V66" s="27">
        <v>17</v>
      </c>
      <c r="W66" s="27">
        <v>17</v>
      </c>
      <c r="X66" s="27">
        <v>17</v>
      </c>
      <c r="Y66" s="27">
        <v>17</v>
      </c>
      <c r="Z66" s="27">
        <f t="shared" si="15"/>
        <v>18.5</v>
      </c>
      <c r="AA66" s="27">
        <v>3.96</v>
      </c>
      <c r="AB66" s="27">
        <v>1.52</v>
      </c>
      <c r="AC66" s="27">
        <v>2.13</v>
      </c>
      <c r="AD66" s="27">
        <v>1.37</v>
      </c>
      <c r="AE66" s="27">
        <v>3.05</v>
      </c>
      <c r="AF66" s="27">
        <v>1.37</v>
      </c>
      <c r="AG66" s="27">
        <f t="shared" si="16"/>
        <v>18.5</v>
      </c>
      <c r="AH66" s="27">
        <f t="shared" si="17"/>
        <v>22.46</v>
      </c>
      <c r="AI66" s="27">
        <f t="shared" si="18"/>
        <v>23.98</v>
      </c>
      <c r="AJ66" s="27">
        <f t="shared" si="19"/>
        <v>26.11</v>
      </c>
      <c r="AK66" s="27">
        <f t="shared" si="20"/>
        <v>27.48</v>
      </c>
      <c r="AL66" s="27">
        <f t="shared" si="21"/>
        <v>30.53</v>
      </c>
      <c r="AM66" s="27">
        <f t="shared" si="22"/>
        <v>31.9</v>
      </c>
      <c r="AN66" s="27">
        <f t="shared" si="23"/>
        <v>0</v>
      </c>
      <c r="AO66" s="27">
        <f t="shared" si="24"/>
        <v>0</v>
      </c>
      <c r="AP66" s="27">
        <f t="shared" si="25"/>
        <v>0</v>
      </c>
      <c r="AQ66" s="27">
        <f t="shared" si="26"/>
        <v>0</v>
      </c>
      <c r="AR66" s="27">
        <f t="shared" si="27"/>
        <v>0</v>
      </c>
      <c r="AS66" s="27">
        <f t="shared" si="28"/>
        <v>0</v>
      </c>
      <c r="AT66" s="27">
        <f t="shared" si="29"/>
        <v>0</v>
      </c>
      <c r="AU66" s="27">
        <f t="shared" si="30"/>
        <v>0</v>
      </c>
      <c r="AV66" s="27">
        <f t="shared" si="31"/>
        <v>0</v>
      </c>
      <c r="AW66" s="27">
        <f t="shared" si="32"/>
        <v>0</v>
      </c>
      <c r="AX66" s="27">
        <f t="shared" si="33"/>
        <v>0</v>
      </c>
      <c r="AY66" s="27">
        <f t="shared" si="34"/>
        <v>0</v>
      </c>
      <c r="AZ66" s="27">
        <f t="shared" si="35"/>
        <v>0</v>
      </c>
      <c r="BA66" s="27">
        <f t="shared" si="36"/>
        <v>0</v>
      </c>
      <c r="BB66" s="27">
        <f t="shared" si="37"/>
        <v>0</v>
      </c>
      <c r="BC66" s="27">
        <f t="shared" si="38"/>
        <v>0</v>
      </c>
      <c r="BD66" s="27">
        <f t="shared" si="39"/>
        <v>0</v>
      </c>
      <c r="BE66" s="27">
        <f t="shared" si="40"/>
        <v>0</v>
      </c>
      <c r="BF66" s="27">
        <f t="shared" si="41"/>
        <v>0</v>
      </c>
      <c r="BG66" s="27">
        <f t="shared" si="42"/>
        <v>0</v>
      </c>
      <c r="BH66" s="27">
        <f t="shared" si="43"/>
        <v>0</v>
      </c>
      <c r="BI66" s="27">
        <f t="shared" si="44"/>
        <v>0</v>
      </c>
      <c r="BJ66" s="27">
        <f t="shared" si="45"/>
        <v>0</v>
      </c>
      <c r="BK66" s="27">
        <f t="shared" si="46"/>
        <v>0</v>
      </c>
      <c r="BL66" s="27">
        <f t="shared" si="47"/>
        <v>0</v>
      </c>
      <c r="BM66" s="27">
        <f t="shared" si="48"/>
        <v>0</v>
      </c>
      <c r="BN66" s="27">
        <f t="shared" si="49"/>
        <v>0</v>
      </c>
      <c r="BO66" s="27">
        <f t="shared" si="50"/>
        <v>0</v>
      </c>
      <c r="BP66" s="29">
        <f t="shared" si="51"/>
        <v>0</v>
      </c>
      <c r="BQ66" s="29">
        <f t="shared" si="52"/>
        <v>0</v>
      </c>
      <c r="BR66" s="27">
        <f t="shared" si="53"/>
        <v>0</v>
      </c>
    </row>
    <row r="67" spans="7:70" ht="12.75">
      <c r="G67" s="27">
        <f aca="true" t="shared" si="58" ref="G67:G129">IF($C$16=L67,O67,0)</f>
        <v>0</v>
      </c>
      <c r="H67" s="27">
        <f aca="true" t="shared" si="59" ref="H67:H129">IF($C$10=I67,O67,0)</f>
        <v>0</v>
      </c>
      <c r="I67" s="27">
        <f aca="true" t="shared" si="60" ref="I67:I129">MAX(J67:K67)</f>
        <v>0</v>
      </c>
      <c r="J67" s="27">
        <f t="shared" si="55"/>
        <v>0</v>
      </c>
      <c r="K67" s="27">
        <f t="shared" si="56"/>
        <v>0</v>
      </c>
      <c r="L67" s="27">
        <f t="shared" si="57"/>
        <v>0</v>
      </c>
      <c r="M67" s="37">
        <f aca="true" t="shared" si="61" ref="M67:M129">$A$2</f>
        <v>14.2</v>
      </c>
      <c r="N67" s="37">
        <f aca="true" t="shared" si="62" ref="N67:N129">$B$2</f>
        <v>0.4</v>
      </c>
      <c r="O67" s="36">
        <f t="shared" si="54"/>
        <v>19</v>
      </c>
      <c r="P67" s="33">
        <f aca="true" t="shared" si="63" ref="P67:P129">M67-2*N67</f>
        <v>13.399999999999999</v>
      </c>
      <c r="Q67" s="27">
        <f aca="true" t="shared" si="64" ref="Q67:Q129">P67+R67</f>
        <v>13.799999999999999</v>
      </c>
      <c r="R67" s="27">
        <f aca="true" t="shared" si="65" ref="R67:R129">N67</f>
        <v>0.4</v>
      </c>
      <c r="S67" s="27">
        <v>8</v>
      </c>
      <c r="T67" s="27">
        <v>12</v>
      </c>
      <c r="U67" s="27">
        <v>12</v>
      </c>
      <c r="V67" s="27">
        <v>17</v>
      </c>
      <c r="W67" s="27">
        <v>17</v>
      </c>
      <c r="X67" s="27">
        <v>17</v>
      </c>
      <c r="Y67" s="27">
        <v>17</v>
      </c>
      <c r="Z67" s="27">
        <f aca="true" t="shared" si="66" ref="Z67:Z129">O67</f>
        <v>19</v>
      </c>
      <c r="AA67" s="27">
        <v>3.96</v>
      </c>
      <c r="AB67" s="27">
        <v>1.52</v>
      </c>
      <c r="AC67" s="27">
        <v>2.13</v>
      </c>
      <c r="AD67" s="27">
        <v>1.37</v>
      </c>
      <c r="AE67" s="27">
        <v>3.05</v>
      </c>
      <c r="AF67" s="27">
        <v>1.37</v>
      </c>
      <c r="AG67" s="27">
        <f aca="true" t="shared" si="67" ref="AG67:AG129">Z67</f>
        <v>19</v>
      </c>
      <c r="AH67" s="27">
        <f aca="true" t="shared" si="68" ref="AH67:AH129">ROUND(AG67+AA67,3)</f>
        <v>22.96</v>
      </c>
      <c r="AI67" s="27">
        <f aca="true" t="shared" si="69" ref="AI67:AI129">ROUND(AH67+AB67,3)</f>
        <v>24.48</v>
      </c>
      <c r="AJ67" s="27">
        <f aca="true" t="shared" si="70" ref="AJ67:AJ129">ROUND(AI67+AC67,3)</f>
        <v>26.61</v>
      </c>
      <c r="AK67" s="27">
        <f aca="true" t="shared" si="71" ref="AK67:AK129">ROUND(AJ67+AD67,3)</f>
        <v>27.98</v>
      </c>
      <c r="AL67" s="27">
        <f aca="true" t="shared" si="72" ref="AL67:AL129">ROUND(AK67+AE67,3)</f>
        <v>31.03</v>
      </c>
      <c r="AM67" s="27">
        <f aca="true" t="shared" si="73" ref="AM67:AM129">ROUND(AL67+AF67,3)</f>
        <v>32.4</v>
      </c>
      <c r="AN67" s="27">
        <f aca="true" t="shared" si="74" ref="AN67:AN129">IF(OR(AG67&gt;$Q67,AG67&lt;-$R67),0,S67)</f>
        <v>0</v>
      </c>
      <c r="AO67" s="27">
        <f aca="true" t="shared" si="75" ref="AO67:AO129">IF(OR(AH67&gt;$Q67,AH67&lt;-$R67),0,T67)</f>
        <v>0</v>
      </c>
      <c r="AP67" s="27">
        <f aca="true" t="shared" si="76" ref="AP67:AP129">IF(OR(AI67&gt;$Q67,AI67&lt;-$R67),0,U67)</f>
        <v>0</v>
      </c>
      <c r="AQ67" s="27">
        <f aca="true" t="shared" si="77" ref="AQ67:AQ129">IF(OR(AJ67&gt;$Q67,AJ67&lt;-$R67),0,V67)</f>
        <v>0</v>
      </c>
      <c r="AR67" s="27">
        <f aca="true" t="shared" si="78" ref="AR67:AR129">IF(OR(AK67&gt;$Q67,AK67&lt;-$R67),0,W67)</f>
        <v>0</v>
      </c>
      <c r="AS67" s="27">
        <f aca="true" t="shared" si="79" ref="AS67:AS129">IF(OR(AL67&gt;$Q67,AL67&lt;-$R67),0,X67)</f>
        <v>0</v>
      </c>
      <c r="AT67" s="27">
        <f aca="true" t="shared" si="80" ref="AT67:AT129">IF(OR(AM67&gt;$Q67,AM67&lt;-$R67),0,Y67)</f>
        <v>0</v>
      </c>
      <c r="AU67" s="27">
        <f aca="true" t="shared" si="81" ref="AU67:AU129">IF(AND($Q67&gt;AG67,AG67&gt;-$R67),AG67,IF(OR(AG67=$Q67,AG67=-$R67),AG67,0))</f>
        <v>0</v>
      </c>
      <c r="AV67" s="27">
        <f aca="true" t="shared" si="82" ref="AV67:AV129">IF(AND($Q67&gt;AH67,AH67&gt;-$R67),AH67,IF(OR(AH67=$Q67,AH67=-$R67),AH67,0))</f>
        <v>0</v>
      </c>
      <c r="AW67" s="27">
        <f aca="true" t="shared" si="83" ref="AW67:AW129">IF(AND($Q67&gt;AI67,AI67&gt;-$R67),AI67,IF(OR(AI67=$Q67,AI67=-$R67),AI67,0))</f>
        <v>0</v>
      </c>
      <c r="AX67" s="27">
        <f aca="true" t="shared" si="84" ref="AX67:AX129">IF(AND($Q67&gt;AJ67,AJ67&gt;-$R67),AJ67,IF(OR(AJ67=$Q67,AJ67=-$R67),AJ67,0))</f>
        <v>0</v>
      </c>
      <c r="AY67" s="27">
        <f aca="true" t="shared" si="85" ref="AY67:AY129">IF(AND($Q67&gt;AK67,AK67&gt;-$R67),AK67,IF(OR(AK67=$Q67,AK67=-$R67),AK67,0))</f>
        <v>0</v>
      </c>
      <c r="AZ67" s="27">
        <f aca="true" t="shared" si="86" ref="AZ67:AZ129">IF(AND($Q67&gt;AL67,AL67&gt;-$R67),AL67,IF(OR(AL67=$Q67,AL67=-$R67),AL67,0))</f>
        <v>0</v>
      </c>
      <c r="BA67" s="27">
        <f aca="true" t="shared" si="87" ref="BA67:BA129">IF(AND($Q67&gt;AM67,AM67&gt;-$R67),AM67,IF(OR(AM67=$Q67,AM67=-$R67),AM67,0))</f>
        <v>0</v>
      </c>
      <c r="BB67" s="27">
        <f aca="true" t="shared" si="88" ref="BB67:BB129">AN67*AU67</f>
        <v>0</v>
      </c>
      <c r="BC67" s="27">
        <f aca="true" t="shared" si="89" ref="BC67:BC129">AO67*AV67</f>
        <v>0</v>
      </c>
      <c r="BD67" s="27">
        <f aca="true" t="shared" si="90" ref="BD67:BD129">AP67*AW67</f>
        <v>0</v>
      </c>
      <c r="BE67" s="27">
        <f aca="true" t="shared" si="91" ref="BE67:BE129">AQ67*AX67</f>
        <v>0</v>
      </c>
      <c r="BF67" s="27">
        <f aca="true" t="shared" si="92" ref="BF67:BF129">AR67*AY67</f>
        <v>0</v>
      </c>
      <c r="BG67" s="27">
        <f aca="true" t="shared" si="93" ref="BG67:BG129">AS67*AZ67</f>
        <v>0</v>
      </c>
      <c r="BH67" s="27">
        <f aca="true" t="shared" si="94" ref="BH67:BH129">AT67*BA67</f>
        <v>0</v>
      </c>
      <c r="BI67" s="27">
        <f aca="true" t="shared" si="95" ref="BI67:BI129">IF(AN67=0,0,BQ67*AU67)</f>
        <v>0</v>
      </c>
      <c r="BJ67" s="27">
        <f aca="true" t="shared" si="96" ref="BJ67:BJ129">IF(AO67=0,0,BQ67*AV67-AN67*(AV67-AU67))</f>
        <v>0</v>
      </c>
      <c r="BK67" s="27">
        <f aca="true" t="shared" si="97" ref="BK67:BK129">IF(AP67=0,0,BQ67*AW67-AN67*(AW67-AU67)-AO67*(AW67-AV67))</f>
        <v>0</v>
      </c>
      <c r="BL67" s="27">
        <f aca="true" t="shared" si="98" ref="BL67:BL129">IF(AQ67=0,0,BQ67*AX67-AN67*(AX67-AU67)-AO67*(AX67-AV67)-AP67*(AX67-AW67))</f>
        <v>0</v>
      </c>
      <c r="BM67" s="27">
        <f aca="true" t="shared" si="99" ref="BM67:BM129">IF(AR67=0,0,BQ67*AY67-AN67*(AY67-AU67)-AO67*(AY67-AV67)-AP67*(AY67-AW67)-AQ67*(AY67-AX67))</f>
        <v>0</v>
      </c>
      <c r="BN67" s="27">
        <f aca="true" t="shared" si="100" ref="BN67:BN129">IF(AS67=0,0,BQ67*AZ67-AN67*(AZ67-AU67)-AO67*(AZ67-AV67)-AP67*(AZ67-AW67)-AQ67*(AZ67-AX67)-AR67*(AZ67-AY67))</f>
        <v>0</v>
      </c>
      <c r="BO67" s="27">
        <f aca="true" t="shared" si="101" ref="BO67:BO129">IF(AT67=0,0,BQ67*BA67-AN67*(BA67-AU67)-AO67*(BA67-AV67)-AP67*(BA67-AW67)-AQ67*(BA67-AX67)-AR67*(BA67-AY67)-AS67*(BA67-AZ67))</f>
        <v>0</v>
      </c>
      <c r="BP67" s="29">
        <f aca="true" t="shared" si="102" ref="BP67:BP129">SUM(BB67:BH67)/P67</f>
        <v>0</v>
      </c>
      <c r="BQ67" s="29">
        <f aca="true" t="shared" si="103" ref="BQ67:BQ129">SUM(AN67:AT67)-BP67</f>
        <v>0</v>
      </c>
      <c r="BR67" s="27">
        <f aca="true" t="shared" si="104" ref="BR67:BR129">MAX(BI67:BO67)</f>
        <v>0</v>
      </c>
    </row>
    <row r="68" spans="7:70" ht="12.75">
      <c r="G68" s="27">
        <f t="shared" si="58"/>
        <v>0</v>
      </c>
      <c r="H68" s="27">
        <f t="shared" si="59"/>
        <v>0</v>
      </c>
      <c r="I68" s="27">
        <f t="shared" si="60"/>
        <v>0</v>
      </c>
      <c r="J68" s="27">
        <f t="shared" si="55"/>
        <v>0</v>
      </c>
      <c r="K68" s="27">
        <f t="shared" si="56"/>
        <v>0</v>
      </c>
      <c r="L68" s="27">
        <f t="shared" si="57"/>
        <v>0</v>
      </c>
      <c r="M68" s="37">
        <f t="shared" si="61"/>
        <v>14.2</v>
      </c>
      <c r="N68" s="37">
        <f t="shared" si="62"/>
        <v>0.4</v>
      </c>
      <c r="O68" s="36">
        <f t="shared" si="54"/>
        <v>19.5</v>
      </c>
      <c r="P68" s="33">
        <f t="shared" si="63"/>
        <v>13.399999999999999</v>
      </c>
      <c r="Q68" s="27">
        <f t="shared" si="64"/>
        <v>13.799999999999999</v>
      </c>
      <c r="R68" s="27">
        <f t="shared" si="65"/>
        <v>0.4</v>
      </c>
      <c r="S68" s="27">
        <v>8</v>
      </c>
      <c r="T68" s="27">
        <v>12</v>
      </c>
      <c r="U68" s="27">
        <v>12</v>
      </c>
      <c r="V68" s="27">
        <v>17</v>
      </c>
      <c r="W68" s="27">
        <v>17</v>
      </c>
      <c r="X68" s="27">
        <v>17</v>
      </c>
      <c r="Y68" s="27">
        <v>17</v>
      </c>
      <c r="Z68" s="27">
        <f t="shared" si="66"/>
        <v>19.5</v>
      </c>
      <c r="AA68" s="27">
        <v>3.96</v>
      </c>
      <c r="AB68" s="27">
        <v>1.52</v>
      </c>
      <c r="AC68" s="27">
        <v>2.13</v>
      </c>
      <c r="AD68" s="27">
        <v>1.37</v>
      </c>
      <c r="AE68" s="27">
        <v>3.05</v>
      </c>
      <c r="AF68" s="27">
        <v>1.37</v>
      </c>
      <c r="AG68" s="27">
        <f t="shared" si="67"/>
        <v>19.5</v>
      </c>
      <c r="AH68" s="27">
        <f t="shared" si="68"/>
        <v>23.46</v>
      </c>
      <c r="AI68" s="27">
        <f t="shared" si="69"/>
        <v>24.98</v>
      </c>
      <c r="AJ68" s="27">
        <f t="shared" si="70"/>
        <v>27.11</v>
      </c>
      <c r="AK68" s="27">
        <f t="shared" si="71"/>
        <v>28.48</v>
      </c>
      <c r="AL68" s="27">
        <f t="shared" si="72"/>
        <v>31.53</v>
      </c>
      <c r="AM68" s="27">
        <f t="shared" si="73"/>
        <v>32.9</v>
      </c>
      <c r="AN68" s="27">
        <f t="shared" si="74"/>
        <v>0</v>
      </c>
      <c r="AO68" s="27">
        <f t="shared" si="75"/>
        <v>0</v>
      </c>
      <c r="AP68" s="27">
        <f t="shared" si="76"/>
        <v>0</v>
      </c>
      <c r="AQ68" s="27">
        <f t="shared" si="77"/>
        <v>0</v>
      </c>
      <c r="AR68" s="27">
        <f t="shared" si="78"/>
        <v>0</v>
      </c>
      <c r="AS68" s="27">
        <f t="shared" si="79"/>
        <v>0</v>
      </c>
      <c r="AT68" s="27">
        <f t="shared" si="80"/>
        <v>0</v>
      </c>
      <c r="AU68" s="27">
        <f t="shared" si="81"/>
        <v>0</v>
      </c>
      <c r="AV68" s="27">
        <f t="shared" si="82"/>
        <v>0</v>
      </c>
      <c r="AW68" s="27">
        <f t="shared" si="83"/>
        <v>0</v>
      </c>
      <c r="AX68" s="27">
        <f t="shared" si="84"/>
        <v>0</v>
      </c>
      <c r="AY68" s="27">
        <f t="shared" si="85"/>
        <v>0</v>
      </c>
      <c r="AZ68" s="27">
        <f t="shared" si="86"/>
        <v>0</v>
      </c>
      <c r="BA68" s="27">
        <f t="shared" si="87"/>
        <v>0</v>
      </c>
      <c r="BB68" s="27">
        <f t="shared" si="88"/>
        <v>0</v>
      </c>
      <c r="BC68" s="27">
        <f t="shared" si="89"/>
        <v>0</v>
      </c>
      <c r="BD68" s="27">
        <f t="shared" si="90"/>
        <v>0</v>
      </c>
      <c r="BE68" s="27">
        <f t="shared" si="91"/>
        <v>0</v>
      </c>
      <c r="BF68" s="27">
        <f t="shared" si="92"/>
        <v>0</v>
      </c>
      <c r="BG68" s="27">
        <f t="shared" si="93"/>
        <v>0</v>
      </c>
      <c r="BH68" s="27">
        <f t="shared" si="94"/>
        <v>0</v>
      </c>
      <c r="BI68" s="27">
        <f t="shared" si="95"/>
        <v>0</v>
      </c>
      <c r="BJ68" s="27">
        <f t="shared" si="96"/>
        <v>0</v>
      </c>
      <c r="BK68" s="27">
        <f t="shared" si="97"/>
        <v>0</v>
      </c>
      <c r="BL68" s="27">
        <f t="shared" si="98"/>
        <v>0</v>
      </c>
      <c r="BM68" s="27">
        <f t="shared" si="99"/>
        <v>0</v>
      </c>
      <c r="BN68" s="27">
        <f t="shared" si="100"/>
        <v>0</v>
      </c>
      <c r="BO68" s="27">
        <f t="shared" si="101"/>
        <v>0</v>
      </c>
      <c r="BP68" s="29">
        <f t="shared" si="102"/>
        <v>0</v>
      </c>
      <c r="BQ68" s="29">
        <f t="shared" si="103"/>
        <v>0</v>
      </c>
      <c r="BR68" s="27">
        <f t="shared" si="104"/>
        <v>0</v>
      </c>
    </row>
    <row r="69" spans="7:70" ht="12.75">
      <c r="G69" s="27">
        <f t="shared" si="58"/>
        <v>0</v>
      </c>
      <c r="H69" s="27">
        <f t="shared" si="59"/>
        <v>0</v>
      </c>
      <c r="I69" s="27">
        <f t="shared" si="60"/>
        <v>0</v>
      </c>
      <c r="J69" s="27">
        <f t="shared" si="55"/>
        <v>0</v>
      </c>
      <c r="K69" s="27">
        <f t="shared" si="56"/>
        <v>0</v>
      </c>
      <c r="L69" s="27">
        <f t="shared" si="57"/>
        <v>0</v>
      </c>
      <c r="M69" s="37">
        <f t="shared" si="61"/>
        <v>14.2</v>
      </c>
      <c r="N69" s="37">
        <f t="shared" si="62"/>
        <v>0.4</v>
      </c>
      <c r="O69" s="36">
        <f aca="true" t="shared" si="105" ref="O69:O83">O68+0.5</f>
        <v>20</v>
      </c>
      <c r="P69" s="33">
        <f t="shared" si="63"/>
        <v>13.399999999999999</v>
      </c>
      <c r="Q69" s="27">
        <f t="shared" si="64"/>
        <v>13.799999999999999</v>
      </c>
      <c r="R69" s="27">
        <f t="shared" si="65"/>
        <v>0.4</v>
      </c>
      <c r="S69" s="27">
        <v>8</v>
      </c>
      <c r="T69" s="27">
        <v>12</v>
      </c>
      <c r="U69" s="27">
        <v>12</v>
      </c>
      <c r="V69" s="27">
        <v>17</v>
      </c>
      <c r="W69" s="27">
        <v>17</v>
      </c>
      <c r="X69" s="27">
        <v>17</v>
      </c>
      <c r="Y69" s="27">
        <v>17</v>
      </c>
      <c r="Z69" s="27">
        <f t="shared" si="66"/>
        <v>20</v>
      </c>
      <c r="AA69" s="27">
        <v>3.96</v>
      </c>
      <c r="AB69" s="27">
        <v>1.52</v>
      </c>
      <c r="AC69" s="27">
        <v>2.13</v>
      </c>
      <c r="AD69" s="27">
        <v>1.37</v>
      </c>
      <c r="AE69" s="27">
        <v>3.05</v>
      </c>
      <c r="AF69" s="27">
        <v>1.37</v>
      </c>
      <c r="AG69" s="27">
        <f t="shared" si="67"/>
        <v>20</v>
      </c>
      <c r="AH69" s="27">
        <f t="shared" si="68"/>
        <v>23.96</v>
      </c>
      <c r="AI69" s="27">
        <f t="shared" si="69"/>
        <v>25.48</v>
      </c>
      <c r="AJ69" s="27">
        <f t="shared" si="70"/>
        <v>27.61</v>
      </c>
      <c r="AK69" s="27">
        <f t="shared" si="71"/>
        <v>28.98</v>
      </c>
      <c r="AL69" s="27">
        <f t="shared" si="72"/>
        <v>32.03</v>
      </c>
      <c r="AM69" s="27">
        <f t="shared" si="73"/>
        <v>33.4</v>
      </c>
      <c r="AN69" s="27">
        <f t="shared" si="74"/>
        <v>0</v>
      </c>
      <c r="AO69" s="27">
        <f t="shared" si="75"/>
        <v>0</v>
      </c>
      <c r="AP69" s="27">
        <f t="shared" si="76"/>
        <v>0</v>
      </c>
      <c r="AQ69" s="27">
        <f t="shared" si="77"/>
        <v>0</v>
      </c>
      <c r="AR69" s="27">
        <f t="shared" si="78"/>
        <v>0</v>
      </c>
      <c r="AS69" s="27">
        <f t="shared" si="79"/>
        <v>0</v>
      </c>
      <c r="AT69" s="27">
        <f t="shared" si="80"/>
        <v>0</v>
      </c>
      <c r="AU69" s="27">
        <f t="shared" si="81"/>
        <v>0</v>
      </c>
      <c r="AV69" s="27">
        <f t="shared" si="82"/>
        <v>0</v>
      </c>
      <c r="AW69" s="27">
        <f t="shared" si="83"/>
        <v>0</v>
      </c>
      <c r="AX69" s="27">
        <f t="shared" si="84"/>
        <v>0</v>
      </c>
      <c r="AY69" s="27">
        <f t="shared" si="85"/>
        <v>0</v>
      </c>
      <c r="AZ69" s="27">
        <f t="shared" si="86"/>
        <v>0</v>
      </c>
      <c r="BA69" s="27">
        <f t="shared" si="87"/>
        <v>0</v>
      </c>
      <c r="BB69" s="27">
        <f t="shared" si="88"/>
        <v>0</v>
      </c>
      <c r="BC69" s="27">
        <f t="shared" si="89"/>
        <v>0</v>
      </c>
      <c r="BD69" s="27">
        <f t="shared" si="90"/>
        <v>0</v>
      </c>
      <c r="BE69" s="27">
        <f t="shared" si="91"/>
        <v>0</v>
      </c>
      <c r="BF69" s="27">
        <f t="shared" si="92"/>
        <v>0</v>
      </c>
      <c r="BG69" s="27">
        <f t="shared" si="93"/>
        <v>0</v>
      </c>
      <c r="BH69" s="27">
        <f t="shared" si="94"/>
        <v>0</v>
      </c>
      <c r="BI69" s="27">
        <f t="shared" si="95"/>
        <v>0</v>
      </c>
      <c r="BJ69" s="27">
        <f t="shared" si="96"/>
        <v>0</v>
      </c>
      <c r="BK69" s="27">
        <f t="shared" si="97"/>
        <v>0</v>
      </c>
      <c r="BL69" s="27">
        <f t="shared" si="98"/>
        <v>0</v>
      </c>
      <c r="BM69" s="27">
        <f t="shared" si="99"/>
        <v>0</v>
      </c>
      <c r="BN69" s="27">
        <f t="shared" si="100"/>
        <v>0</v>
      </c>
      <c r="BO69" s="27">
        <f t="shared" si="101"/>
        <v>0</v>
      </c>
      <c r="BP69" s="29">
        <f t="shared" si="102"/>
        <v>0</v>
      </c>
      <c r="BQ69" s="29">
        <f t="shared" si="103"/>
        <v>0</v>
      </c>
      <c r="BR69" s="27">
        <f t="shared" si="104"/>
        <v>0</v>
      </c>
    </row>
    <row r="70" spans="7:70" ht="12.75">
      <c r="G70" s="27">
        <f t="shared" si="58"/>
        <v>0</v>
      </c>
      <c r="H70" s="27">
        <f t="shared" si="59"/>
        <v>0</v>
      </c>
      <c r="I70" s="27">
        <f t="shared" si="60"/>
        <v>0</v>
      </c>
      <c r="J70" s="27">
        <f t="shared" si="55"/>
        <v>0</v>
      </c>
      <c r="K70" s="27">
        <f t="shared" si="56"/>
        <v>0</v>
      </c>
      <c r="L70" s="27">
        <f t="shared" si="57"/>
        <v>0</v>
      </c>
      <c r="M70" s="37">
        <f t="shared" si="61"/>
        <v>14.2</v>
      </c>
      <c r="N70" s="37">
        <f t="shared" si="62"/>
        <v>0.4</v>
      </c>
      <c r="O70" s="36">
        <f t="shared" si="105"/>
        <v>20.5</v>
      </c>
      <c r="P70" s="33">
        <f t="shared" si="63"/>
        <v>13.399999999999999</v>
      </c>
      <c r="Q70" s="27">
        <f t="shared" si="64"/>
        <v>13.799999999999999</v>
      </c>
      <c r="R70" s="27">
        <f t="shared" si="65"/>
        <v>0.4</v>
      </c>
      <c r="S70" s="27">
        <v>8</v>
      </c>
      <c r="T70" s="27">
        <v>12</v>
      </c>
      <c r="U70" s="27">
        <v>12</v>
      </c>
      <c r="V70" s="27">
        <v>17</v>
      </c>
      <c r="W70" s="27">
        <v>17</v>
      </c>
      <c r="X70" s="27">
        <v>17</v>
      </c>
      <c r="Y70" s="27">
        <v>17</v>
      </c>
      <c r="Z70" s="27">
        <f t="shared" si="66"/>
        <v>20.5</v>
      </c>
      <c r="AA70" s="27">
        <v>3.96</v>
      </c>
      <c r="AB70" s="27">
        <v>1.52</v>
      </c>
      <c r="AC70" s="27">
        <v>2.13</v>
      </c>
      <c r="AD70" s="27">
        <v>1.37</v>
      </c>
      <c r="AE70" s="27">
        <v>3.05</v>
      </c>
      <c r="AF70" s="27">
        <v>1.37</v>
      </c>
      <c r="AG70" s="27">
        <f t="shared" si="67"/>
        <v>20.5</v>
      </c>
      <c r="AH70" s="27">
        <f t="shared" si="68"/>
        <v>24.46</v>
      </c>
      <c r="AI70" s="27">
        <f t="shared" si="69"/>
        <v>25.98</v>
      </c>
      <c r="AJ70" s="27">
        <f t="shared" si="70"/>
        <v>28.11</v>
      </c>
      <c r="AK70" s="27">
        <f t="shared" si="71"/>
        <v>29.48</v>
      </c>
      <c r="AL70" s="27">
        <f t="shared" si="72"/>
        <v>32.53</v>
      </c>
      <c r="AM70" s="27">
        <f t="shared" si="73"/>
        <v>33.9</v>
      </c>
      <c r="AN70" s="27">
        <f t="shared" si="74"/>
        <v>0</v>
      </c>
      <c r="AO70" s="27">
        <f t="shared" si="75"/>
        <v>0</v>
      </c>
      <c r="AP70" s="27">
        <f t="shared" si="76"/>
        <v>0</v>
      </c>
      <c r="AQ70" s="27">
        <f t="shared" si="77"/>
        <v>0</v>
      </c>
      <c r="AR70" s="27">
        <f t="shared" si="78"/>
        <v>0</v>
      </c>
      <c r="AS70" s="27">
        <f t="shared" si="79"/>
        <v>0</v>
      </c>
      <c r="AT70" s="27">
        <f t="shared" si="80"/>
        <v>0</v>
      </c>
      <c r="AU70" s="27">
        <f t="shared" si="81"/>
        <v>0</v>
      </c>
      <c r="AV70" s="27">
        <f t="shared" si="82"/>
        <v>0</v>
      </c>
      <c r="AW70" s="27">
        <f t="shared" si="83"/>
        <v>0</v>
      </c>
      <c r="AX70" s="27">
        <f t="shared" si="84"/>
        <v>0</v>
      </c>
      <c r="AY70" s="27">
        <f t="shared" si="85"/>
        <v>0</v>
      </c>
      <c r="AZ70" s="27">
        <f t="shared" si="86"/>
        <v>0</v>
      </c>
      <c r="BA70" s="27">
        <f t="shared" si="87"/>
        <v>0</v>
      </c>
      <c r="BB70" s="27">
        <f t="shared" si="88"/>
        <v>0</v>
      </c>
      <c r="BC70" s="27">
        <f t="shared" si="89"/>
        <v>0</v>
      </c>
      <c r="BD70" s="27">
        <f t="shared" si="90"/>
        <v>0</v>
      </c>
      <c r="BE70" s="27">
        <f t="shared" si="91"/>
        <v>0</v>
      </c>
      <c r="BF70" s="27">
        <f t="shared" si="92"/>
        <v>0</v>
      </c>
      <c r="BG70" s="27">
        <f t="shared" si="93"/>
        <v>0</v>
      </c>
      <c r="BH70" s="27">
        <f t="shared" si="94"/>
        <v>0</v>
      </c>
      <c r="BI70" s="27">
        <f t="shared" si="95"/>
        <v>0</v>
      </c>
      <c r="BJ70" s="27">
        <f t="shared" si="96"/>
        <v>0</v>
      </c>
      <c r="BK70" s="27">
        <f t="shared" si="97"/>
        <v>0</v>
      </c>
      <c r="BL70" s="27">
        <f t="shared" si="98"/>
        <v>0</v>
      </c>
      <c r="BM70" s="27">
        <f t="shared" si="99"/>
        <v>0</v>
      </c>
      <c r="BN70" s="27">
        <f t="shared" si="100"/>
        <v>0</v>
      </c>
      <c r="BO70" s="27">
        <f t="shared" si="101"/>
        <v>0</v>
      </c>
      <c r="BP70" s="29">
        <f t="shared" si="102"/>
        <v>0</v>
      </c>
      <c r="BQ70" s="29">
        <f t="shared" si="103"/>
        <v>0</v>
      </c>
      <c r="BR70" s="27">
        <f t="shared" si="104"/>
        <v>0</v>
      </c>
    </row>
    <row r="71" spans="7:70" ht="12.75">
      <c r="G71" s="27">
        <f t="shared" si="58"/>
        <v>0</v>
      </c>
      <c r="H71" s="27">
        <f t="shared" si="59"/>
        <v>0</v>
      </c>
      <c r="I71" s="27">
        <f t="shared" si="60"/>
        <v>0</v>
      </c>
      <c r="J71" s="27">
        <f t="shared" si="55"/>
        <v>0</v>
      </c>
      <c r="K71" s="27">
        <f t="shared" si="56"/>
        <v>0</v>
      </c>
      <c r="L71" s="27">
        <f t="shared" si="57"/>
        <v>0</v>
      </c>
      <c r="M71" s="37">
        <f t="shared" si="61"/>
        <v>14.2</v>
      </c>
      <c r="N71" s="37">
        <f t="shared" si="62"/>
        <v>0.4</v>
      </c>
      <c r="O71" s="36">
        <f t="shared" si="105"/>
        <v>21</v>
      </c>
      <c r="P71" s="33">
        <f t="shared" si="63"/>
        <v>13.399999999999999</v>
      </c>
      <c r="Q71" s="27">
        <f t="shared" si="64"/>
        <v>13.799999999999999</v>
      </c>
      <c r="R71" s="27">
        <f t="shared" si="65"/>
        <v>0.4</v>
      </c>
      <c r="S71" s="27">
        <v>8</v>
      </c>
      <c r="T71" s="27">
        <v>12</v>
      </c>
      <c r="U71" s="27">
        <v>12</v>
      </c>
      <c r="V71" s="27">
        <v>17</v>
      </c>
      <c r="W71" s="27">
        <v>17</v>
      </c>
      <c r="X71" s="27">
        <v>17</v>
      </c>
      <c r="Y71" s="27">
        <v>17</v>
      </c>
      <c r="Z71" s="27">
        <f t="shared" si="66"/>
        <v>21</v>
      </c>
      <c r="AA71" s="27">
        <v>3.96</v>
      </c>
      <c r="AB71" s="27">
        <v>1.52</v>
      </c>
      <c r="AC71" s="27">
        <v>2.13</v>
      </c>
      <c r="AD71" s="27">
        <v>1.37</v>
      </c>
      <c r="AE71" s="27">
        <v>3.05</v>
      </c>
      <c r="AF71" s="27">
        <v>1.37</v>
      </c>
      <c r="AG71" s="27">
        <f t="shared" si="67"/>
        <v>21</v>
      </c>
      <c r="AH71" s="27">
        <f t="shared" si="68"/>
        <v>24.96</v>
      </c>
      <c r="AI71" s="27">
        <f t="shared" si="69"/>
        <v>26.48</v>
      </c>
      <c r="AJ71" s="27">
        <f t="shared" si="70"/>
        <v>28.61</v>
      </c>
      <c r="AK71" s="27">
        <f t="shared" si="71"/>
        <v>29.98</v>
      </c>
      <c r="AL71" s="27">
        <f t="shared" si="72"/>
        <v>33.03</v>
      </c>
      <c r="AM71" s="27">
        <f t="shared" si="73"/>
        <v>34.4</v>
      </c>
      <c r="AN71" s="27">
        <f t="shared" si="74"/>
        <v>0</v>
      </c>
      <c r="AO71" s="27">
        <f t="shared" si="75"/>
        <v>0</v>
      </c>
      <c r="AP71" s="27">
        <f t="shared" si="76"/>
        <v>0</v>
      </c>
      <c r="AQ71" s="27">
        <f t="shared" si="77"/>
        <v>0</v>
      </c>
      <c r="AR71" s="27">
        <f t="shared" si="78"/>
        <v>0</v>
      </c>
      <c r="AS71" s="27">
        <f t="shared" si="79"/>
        <v>0</v>
      </c>
      <c r="AT71" s="27">
        <f t="shared" si="80"/>
        <v>0</v>
      </c>
      <c r="AU71" s="27">
        <f t="shared" si="81"/>
        <v>0</v>
      </c>
      <c r="AV71" s="27">
        <f t="shared" si="82"/>
        <v>0</v>
      </c>
      <c r="AW71" s="27">
        <f t="shared" si="83"/>
        <v>0</v>
      </c>
      <c r="AX71" s="27">
        <f t="shared" si="84"/>
        <v>0</v>
      </c>
      <c r="AY71" s="27">
        <f t="shared" si="85"/>
        <v>0</v>
      </c>
      <c r="AZ71" s="27">
        <f t="shared" si="86"/>
        <v>0</v>
      </c>
      <c r="BA71" s="27">
        <f t="shared" si="87"/>
        <v>0</v>
      </c>
      <c r="BB71" s="27">
        <f t="shared" si="88"/>
        <v>0</v>
      </c>
      <c r="BC71" s="27">
        <f t="shared" si="89"/>
        <v>0</v>
      </c>
      <c r="BD71" s="27">
        <f t="shared" si="90"/>
        <v>0</v>
      </c>
      <c r="BE71" s="27">
        <f t="shared" si="91"/>
        <v>0</v>
      </c>
      <c r="BF71" s="27">
        <f t="shared" si="92"/>
        <v>0</v>
      </c>
      <c r="BG71" s="27">
        <f t="shared" si="93"/>
        <v>0</v>
      </c>
      <c r="BH71" s="27">
        <f t="shared" si="94"/>
        <v>0</v>
      </c>
      <c r="BI71" s="27">
        <f t="shared" si="95"/>
        <v>0</v>
      </c>
      <c r="BJ71" s="27">
        <f t="shared" si="96"/>
        <v>0</v>
      </c>
      <c r="BK71" s="27">
        <f t="shared" si="97"/>
        <v>0</v>
      </c>
      <c r="BL71" s="27">
        <f t="shared" si="98"/>
        <v>0</v>
      </c>
      <c r="BM71" s="27">
        <f t="shared" si="99"/>
        <v>0</v>
      </c>
      <c r="BN71" s="27">
        <f t="shared" si="100"/>
        <v>0</v>
      </c>
      <c r="BO71" s="27">
        <f t="shared" si="101"/>
        <v>0</v>
      </c>
      <c r="BP71" s="29">
        <f t="shared" si="102"/>
        <v>0</v>
      </c>
      <c r="BQ71" s="29">
        <f t="shared" si="103"/>
        <v>0</v>
      </c>
      <c r="BR71" s="27">
        <f t="shared" si="104"/>
        <v>0</v>
      </c>
    </row>
    <row r="72" spans="7:70" ht="12.75">
      <c r="G72" s="27">
        <f t="shared" si="58"/>
        <v>0</v>
      </c>
      <c r="H72" s="27">
        <f t="shared" si="59"/>
        <v>0</v>
      </c>
      <c r="I72" s="27">
        <f t="shared" si="60"/>
        <v>0</v>
      </c>
      <c r="J72" s="27">
        <f t="shared" si="55"/>
        <v>0</v>
      </c>
      <c r="K72" s="27">
        <f t="shared" si="56"/>
        <v>0</v>
      </c>
      <c r="L72" s="27">
        <f t="shared" si="57"/>
        <v>0</v>
      </c>
      <c r="M72" s="37">
        <f t="shared" si="61"/>
        <v>14.2</v>
      </c>
      <c r="N72" s="37">
        <f t="shared" si="62"/>
        <v>0.4</v>
      </c>
      <c r="O72" s="36">
        <f t="shared" si="105"/>
        <v>21.5</v>
      </c>
      <c r="P72" s="33">
        <f t="shared" si="63"/>
        <v>13.399999999999999</v>
      </c>
      <c r="Q72" s="27">
        <f t="shared" si="64"/>
        <v>13.799999999999999</v>
      </c>
      <c r="R72" s="27">
        <f t="shared" si="65"/>
        <v>0.4</v>
      </c>
      <c r="S72" s="27">
        <v>8</v>
      </c>
      <c r="T72" s="27">
        <v>12</v>
      </c>
      <c r="U72" s="27">
        <v>12</v>
      </c>
      <c r="V72" s="27">
        <v>17</v>
      </c>
      <c r="W72" s="27">
        <v>17</v>
      </c>
      <c r="X72" s="27">
        <v>17</v>
      </c>
      <c r="Y72" s="27">
        <v>17</v>
      </c>
      <c r="Z72" s="27">
        <f t="shared" si="66"/>
        <v>21.5</v>
      </c>
      <c r="AA72" s="27">
        <v>3.96</v>
      </c>
      <c r="AB72" s="27">
        <v>1.52</v>
      </c>
      <c r="AC72" s="27">
        <v>2.13</v>
      </c>
      <c r="AD72" s="27">
        <v>1.37</v>
      </c>
      <c r="AE72" s="27">
        <v>3.05</v>
      </c>
      <c r="AF72" s="27">
        <v>1.37</v>
      </c>
      <c r="AG72" s="27">
        <f t="shared" si="67"/>
        <v>21.5</v>
      </c>
      <c r="AH72" s="27">
        <f t="shared" si="68"/>
        <v>25.46</v>
      </c>
      <c r="AI72" s="27">
        <f t="shared" si="69"/>
        <v>26.98</v>
      </c>
      <c r="AJ72" s="27">
        <f t="shared" si="70"/>
        <v>29.11</v>
      </c>
      <c r="AK72" s="27">
        <f t="shared" si="71"/>
        <v>30.48</v>
      </c>
      <c r="AL72" s="27">
        <f t="shared" si="72"/>
        <v>33.53</v>
      </c>
      <c r="AM72" s="27">
        <f t="shared" si="73"/>
        <v>34.9</v>
      </c>
      <c r="AN72" s="27">
        <f t="shared" si="74"/>
        <v>0</v>
      </c>
      <c r="AO72" s="27">
        <f t="shared" si="75"/>
        <v>0</v>
      </c>
      <c r="AP72" s="27">
        <f t="shared" si="76"/>
        <v>0</v>
      </c>
      <c r="AQ72" s="27">
        <f t="shared" si="77"/>
        <v>0</v>
      </c>
      <c r="AR72" s="27">
        <f t="shared" si="78"/>
        <v>0</v>
      </c>
      <c r="AS72" s="27">
        <f t="shared" si="79"/>
        <v>0</v>
      </c>
      <c r="AT72" s="27">
        <f t="shared" si="80"/>
        <v>0</v>
      </c>
      <c r="AU72" s="27">
        <f t="shared" si="81"/>
        <v>0</v>
      </c>
      <c r="AV72" s="27">
        <f t="shared" si="82"/>
        <v>0</v>
      </c>
      <c r="AW72" s="27">
        <f t="shared" si="83"/>
        <v>0</v>
      </c>
      <c r="AX72" s="27">
        <f t="shared" si="84"/>
        <v>0</v>
      </c>
      <c r="AY72" s="27">
        <f t="shared" si="85"/>
        <v>0</v>
      </c>
      <c r="AZ72" s="27">
        <f t="shared" si="86"/>
        <v>0</v>
      </c>
      <c r="BA72" s="27">
        <f t="shared" si="87"/>
        <v>0</v>
      </c>
      <c r="BB72" s="27">
        <f t="shared" si="88"/>
        <v>0</v>
      </c>
      <c r="BC72" s="27">
        <f t="shared" si="89"/>
        <v>0</v>
      </c>
      <c r="BD72" s="27">
        <f t="shared" si="90"/>
        <v>0</v>
      </c>
      <c r="BE72" s="27">
        <f t="shared" si="91"/>
        <v>0</v>
      </c>
      <c r="BF72" s="27">
        <f t="shared" si="92"/>
        <v>0</v>
      </c>
      <c r="BG72" s="27">
        <f t="shared" si="93"/>
        <v>0</v>
      </c>
      <c r="BH72" s="27">
        <f t="shared" si="94"/>
        <v>0</v>
      </c>
      <c r="BI72" s="27">
        <f t="shared" si="95"/>
        <v>0</v>
      </c>
      <c r="BJ72" s="27">
        <f t="shared" si="96"/>
        <v>0</v>
      </c>
      <c r="BK72" s="27">
        <f t="shared" si="97"/>
        <v>0</v>
      </c>
      <c r="BL72" s="27">
        <f t="shared" si="98"/>
        <v>0</v>
      </c>
      <c r="BM72" s="27">
        <f t="shared" si="99"/>
        <v>0</v>
      </c>
      <c r="BN72" s="27">
        <f t="shared" si="100"/>
        <v>0</v>
      </c>
      <c r="BO72" s="27">
        <f t="shared" si="101"/>
        <v>0</v>
      </c>
      <c r="BP72" s="29">
        <f t="shared" si="102"/>
        <v>0</v>
      </c>
      <c r="BQ72" s="29">
        <f t="shared" si="103"/>
        <v>0</v>
      </c>
      <c r="BR72" s="27">
        <f t="shared" si="104"/>
        <v>0</v>
      </c>
    </row>
    <row r="73" spans="7:70" ht="12.75">
      <c r="G73" s="27">
        <f t="shared" si="58"/>
        <v>0</v>
      </c>
      <c r="H73" s="27">
        <f t="shared" si="59"/>
        <v>0</v>
      </c>
      <c r="I73" s="27">
        <f t="shared" si="60"/>
        <v>0</v>
      </c>
      <c r="J73" s="27">
        <f t="shared" si="55"/>
        <v>0</v>
      </c>
      <c r="K73" s="27">
        <f t="shared" si="56"/>
        <v>0</v>
      </c>
      <c r="L73" s="27">
        <f t="shared" si="57"/>
        <v>0</v>
      </c>
      <c r="M73" s="37">
        <f t="shared" si="61"/>
        <v>14.2</v>
      </c>
      <c r="N73" s="37">
        <f t="shared" si="62"/>
        <v>0.4</v>
      </c>
      <c r="O73" s="36">
        <f t="shared" si="105"/>
        <v>22</v>
      </c>
      <c r="P73" s="33">
        <f t="shared" si="63"/>
        <v>13.399999999999999</v>
      </c>
      <c r="Q73" s="27">
        <f t="shared" si="64"/>
        <v>13.799999999999999</v>
      </c>
      <c r="R73" s="27">
        <f t="shared" si="65"/>
        <v>0.4</v>
      </c>
      <c r="S73" s="27">
        <v>8</v>
      </c>
      <c r="T73" s="27">
        <v>12</v>
      </c>
      <c r="U73" s="27">
        <v>12</v>
      </c>
      <c r="V73" s="27">
        <v>17</v>
      </c>
      <c r="W73" s="27">
        <v>17</v>
      </c>
      <c r="X73" s="27">
        <v>17</v>
      </c>
      <c r="Y73" s="27">
        <v>17</v>
      </c>
      <c r="Z73" s="27">
        <f t="shared" si="66"/>
        <v>22</v>
      </c>
      <c r="AA73" s="27">
        <v>3.96</v>
      </c>
      <c r="AB73" s="27">
        <v>1.52</v>
      </c>
      <c r="AC73" s="27">
        <v>2.13</v>
      </c>
      <c r="AD73" s="27">
        <v>1.37</v>
      </c>
      <c r="AE73" s="27">
        <v>3.05</v>
      </c>
      <c r="AF73" s="27">
        <v>1.37</v>
      </c>
      <c r="AG73" s="27">
        <f t="shared" si="67"/>
        <v>22</v>
      </c>
      <c r="AH73" s="27">
        <f t="shared" si="68"/>
        <v>25.96</v>
      </c>
      <c r="AI73" s="27">
        <f t="shared" si="69"/>
        <v>27.48</v>
      </c>
      <c r="AJ73" s="27">
        <f t="shared" si="70"/>
        <v>29.61</v>
      </c>
      <c r="AK73" s="27">
        <f t="shared" si="71"/>
        <v>30.98</v>
      </c>
      <c r="AL73" s="27">
        <f t="shared" si="72"/>
        <v>34.03</v>
      </c>
      <c r="AM73" s="27">
        <f t="shared" si="73"/>
        <v>35.4</v>
      </c>
      <c r="AN73" s="27">
        <f t="shared" si="74"/>
        <v>0</v>
      </c>
      <c r="AO73" s="27">
        <f t="shared" si="75"/>
        <v>0</v>
      </c>
      <c r="AP73" s="27">
        <f t="shared" si="76"/>
        <v>0</v>
      </c>
      <c r="AQ73" s="27">
        <f t="shared" si="77"/>
        <v>0</v>
      </c>
      <c r="AR73" s="27">
        <f t="shared" si="78"/>
        <v>0</v>
      </c>
      <c r="AS73" s="27">
        <f t="shared" si="79"/>
        <v>0</v>
      </c>
      <c r="AT73" s="27">
        <f t="shared" si="80"/>
        <v>0</v>
      </c>
      <c r="AU73" s="27">
        <f t="shared" si="81"/>
        <v>0</v>
      </c>
      <c r="AV73" s="27">
        <f t="shared" si="82"/>
        <v>0</v>
      </c>
      <c r="AW73" s="27">
        <f t="shared" si="83"/>
        <v>0</v>
      </c>
      <c r="AX73" s="27">
        <f t="shared" si="84"/>
        <v>0</v>
      </c>
      <c r="AY73" s="27">
        <f t="shared" si="85"/>
        <v>0</v>
      </c>
      <c r="AZ73" s="27">
        <f t="shared" si="86"/>
        <v>0</v>
      </c>
      <c r="BA73" s="27">
        <f t="shared" si="87"/>
        <v>0</v>
      </c>
      <c r="BB73" s="27">
        <f t="shared" si="88"/>
        <v>0</v>
      </c>
      <c r="BC73" s="27">
        <f t="shared" si="89"/>
        <v>0</v>
      </c>
      <c r="BD73" s="27">
        <f t="shared" si="90"/>
        <v>0</v>
      </c>
      <c r="BE73" s="27">
        <f t="shared" si="91"/>
        <v>0</v>
      </c>
      <c r="BF73" s="27">
        <f t="shared" si="92"/>
        <v>0</v>
      </c>
      <c r="BG73" s="27">
        <f t="shared" si="93"/>
        <v>0</v>
      </c>
      <c r="BH73" s="27">
        <f t="shared" si="94"/>
        <v>0</v>
      </c>
      <c r="BI73" s="27">
        <f t="shared" si="95"/>
        <v>0</v>
      </c>
      <c r="BJ73" s="27">
        <f t="shared" si="96"/>
        <v>0</v>
      </c>
      <c r="BK73" s="27">
        <f t="shared" si="97"/>
        <v>0</v>
      </c>
      <c r="BL73" s="27">
        <f t="shared" si="98"/>
        <v>0</v>
      </c>
      <c r="BM73" s="27">
        <f t="shared" si="99"/>
        <v>0</v>
      </c>
      <c r="BN73" s="27">
        <f t="shared" si="100"/>
        <v>0</v>
      </c>
      <c r="BO73" s="27">
        <f t="shared" si="101"/>
        <v>0</v>
      </c>
      <c r="BP73" s="29">
        <f t="shared" si="102"/>
        <v>0</v>
      </c>
      <c r="BQ73" s="29">
        <f t="shared" si="103"/>
        <v>0</v>
      </c>
      <c r="BR73" s="27">
        <f t="shared" si="104"/>
        <v>0</v>
      </c>
    </row>
    <row r="74" spans="7:70" ht="12.75">
      <c r="G74" s="27">
        <f t="shared" si="58"/>
        <v>0</v>
      </c>
      <c r="H74" s="27">
        <f t="shared" si="59"/>
        <v>0</v>
      </c>
      <c r="I74" s="27">
        <f t="shared" si="60"/>
        <v>0</v>
      </c>
      <c r="J74" s="27">
        <f t="shared" si="55"/>
        <v>0</v>
      </c>
      <c r="K74" s="27">
        <f t="shared" si="56"/>
        <v>0</v>
      </c>
      <c r="L74" s="27">
        <f t="shared" si="57"/>
        <v>0</v>
      </c>
      <c r="M74" s="37">
        <f t="shared" si="61"/>
        <v>14.2</v>
      </c>
      <c r="N74" s="37">
        <f t="shared" si="62"/>
        <v>0.4</v>
      </c>
      <c r="O74" s="36">
        <f t="shared" si="105"/>
        <v>22.5</v>
      </c>
      <c r="P74" s="33">
        <f t="shared" si="63"/>
        <v>13.399999999999999</v>
      </c>
      <c r="Q74" s="27">
        <f t="shared" si="64"/>
        <v>13.799999999999999</v>
      </c>
      <c r="R74" s="27">
        <f t="shared" si="65"/>
        <v>0.4</v>
      </c>
      <c r="S74" s="27">
        <v>8</v>
      </c>
      <c r="T74" s="27">
        <v>12</v>
      </c>
      <c r="U74" s="27">
        <v>12</v>
      </c>
      <c r="V74" s="27">
        <v>17</v>
      </c>
      <c r="W74" s="27">
        <v>17</v>
      </c>
      <c r="X74" s="27">
        <v>17</v>
      </c>
      <c r="Y74" s="27">
        <v>17</v>
      </c>
      <c r="Z74" s="27">
        <f t="shared" si="66"/>
        <v>22.5</v>
      </c>
      <c r="AA74" s="27">
        <v>3.96</v>
      </c>
      <c r="AB74" s="27">
        <v>1.52</v>
      </c>
      <c r="AC74" s="27">
        <v>2.13</v>
      </c>
      <c r="AD74" s="27">
        <v>1.37</v>
      </c>
      <c r="AE74" s="27">
        <v>3.05</v>
      </c>
      <c r="AF74" s="27">
        <v>1.37</v>
      </c>
      <c r="AG74" s="27">
        <f t="shared" si="67"/>
        <v>22.5</v>
      </c>
      <c r="AH74" s="27">
        <f t="shared" si="68"/>
        <v>26.46</v>
      </c>
      <c r="AI74" s="27">
        <f t="shared" si="69"/>
        <v>27.98</v>
      </c>
      <c r="AJ74" s="27">
        <f t="shared" si="70"/>
        <v>30.11</v>
      </c>
      <c r="AK74" s="27">
        <f t="shared" si="71"/>
        <v>31.48</v>
      </c>
      <c r="AL74" s="27">
        <f t="shared" si="72"/>
        <v>34.53</v>
      </c>
      <c r="AM74" s="27">
        <f t="shared" si="73"/>
        <v>35.9</v>
      </c>
      <c r="AN74" s="27">
        <f t="shared" si="74"/>
        <v>0</v>
      </c>
      <c r="AO74" s="27">
        <f t="shared" si="75"/>
        <v>0</v>
      </c>
      <c r="AP74" s="27">
        <f t="shared" si="76"/>
        <v>0</v>
      </c>
      <c r="AQ74" s="27">
        <f t="shared" si="77"/>
        <v>0</v>
      </c>
      <c r="AR74" s="27">
        <f t="shared" si="78"/>
        <v>0</v>
      </c>
      <c r="AS74" s="27">
        <f t="shared" si="79"/>
        <v>0</v>
      </c>
      <c r="AT74" s="27">
        <f t="shared" si="80"/>
        <v>0</v>
      </c>
      <c r="AU74" s="27">
        <f t="shared" si="81"/>
        <v>0</v>
      </c>
      <c r="AV74" s="27">
        <f t="shared" si="82"/>
        <v>0</v>
      </c>
      <c r="AW74" s="27">
        <f t="shared" si="83"/>
        <v>0</v>
      </c>
      <c r="AX74" s="27">
        <f t="shared" si="84"/>
        <v>0</v>
      </c>
      <c r="AY74" s="27">
        <f t="shared" si="85"/>
        <v>0</v>
      </c>
      <c r="AZ74" s="27">
        <f t="shared" si="86"/>
        <v>0</v>
      </c>
      <c r="BA74" s="27">
        <f t="shared" si="87"/>
        <v>0</v>
      </c>
      <c r="BB74" s="27">
        <f t="shared" si="88"/>
        <v>0</v>
      </c>
      <c r="BC74" s="27">
        <f t="shared" si="89"/>
        <v>0</v>
      </c>
      <c r="BD74" s="27">
        <f t="shared" si="90"/>
        <v>0</v>
      </c>
      <c r="BE74" s="27">
        <f t="shared" si="91"/>
        <v>0</v>
      </c>
      <c r="BF74" s="27">
        <f t="shared" si="92"/>
        <v>0</v>
      </c>
      <c r="BG74" s="27">
        <f t="shared" si="93"/>
        <v>0</v>
      </c>
      <c r="BH74" s="27">
        <f t="shared" si="94"/>
        <v>0</v>
      </c>
      <c r="BI74" s="27">
        <f t="shared" si="95"/>
        <v>0</v>
      </c>
      <c r="BJ74" s="27">
        <f t="shared" si="96"/>
        <v>0</v>
      </c>
      <c r="BK74" s="27">
        <f t="shared" si="97"/>
        <v>0</v>
      </c>
      <c r="BL74" s="27">
        <f t="shared" si="98"/>
        <v>0</v>
      </c>
      <c r="BM74" s="27">
        <f t="shared" si="99"/>
        <v>0</v>
      </c>
      <c r="BN74" s="27">
        <f t="shared" si="100"/>
        <v>0</v>
      </c>
      <c r="BO74" s="27">
        <f t="shared" si="101"/>
        <v>0</v>
      </c>
      <c r="BP74" s="29">
        <f t="shared" si="102"/>
        <v>0</v>
      </c>
      <c r="BQ74" s="29">
        <f t="shared" si="103"/>
        <v>0</v>
      </c>
      <c r="BR74" s="27">
        <f t="shared" si="104"/>
        <v>0</v>
      </c>
    </row>
    <row r="75" spans="7:70" ht="12.75">
      <c r="G75" s="27">
        <f t="shared" si="58"/>
        <v>0</v>
      </c>
      <c r="H75" s="27">
        <f t="shared" si="59"/>
        <v>0</v>
      </c>
      <c r="I75" s="27">
        <f t="shared" si="60"/>
        <v>0</v>
      </c>
      <c r="J75" s="27">
        <f t="shared" si="55"/>
        <v>0</v>
      </c>
      <c r="K75" s="27">
        <f t="shared" si="56"/>
        <v>0</v>
      </c>
      <c r="L75" s="27">
        <f t="shared" si="57"/>
        <v>0</v>
      </c>
      <c r="M75" s="37">
        <f t="shared" si="61"/>
        <v>14.2</v>
      </c>
      <c r="N75" s="37">
        <f t="shared" si="62"/>
        <v>0.4</v>
      </c>
      <c r="O75" s="36">
        <f t="shared" si="105"/>
        <v>23</v>
      </c>
      <c r="P75" s="33">
        <f t="shared" si="63"/>
        <v>13.399999999999999</v>
      </c>
      <c r="Q75" s="27">
        <f t="shared" si="64"/>
        <v>13.799999999999999</v>
      </c>
      <c r="R75" s="27">
        <f t="shared" si="65"/>
        <v>0.4</v>
      </c>
      <c r="S75" s="27">
        <v>8</v>
      </c>
      <c r="T75" s="27">
        <v>12</v>
      </c>
      <c r="U75" s="27">
        <v>12</v>
      </c>
      <c r="V75" s="27">
        <v>17</v>
      </c>
      <c r="W75" s="27">
        <v>17</v>
      </c>
      <c r="X75" s="27">
        <v>17</v>
      </c>
      <c r="Y75" s="27">
        <v>17</v>
      </c>
      <c r="Z75" s="27">
        <f t="shared" si="66"/>
        <v>23</v>
      </c>
      <c r="AA75" s="27">
        <v>3.96</v>
      </c>
      <c r="AB75" s="27">
        <v>1.52</v>
      </c>
      <c r="AC75" s="27">
        <v>2.13</v>
      </c>
      <c r="AD75" s="27">
        <v>1.37</v>
      </c>
      <c r="AE75" s="27">
        <v>3.05</v>
      </c>
      <c r="AF75" s="27">
        <v>1.37</v>
      </c>
      <c r="AG75" s="27">
        <f t="shared" si="67"/>
        <v>23</v>
      </c>
      <c r="AH75" s="27">
        <f t="shared" si="68"/>
        <v>26.96</v>
      </c>
      <c r="AI75" s="27">
        <f t="shared" si="69"/>
        <v>28.48</v>
      </c>
      <c r="AJ75" s="27">
        <f t="shared" si="70"/>
        <v>30.61</v>
      </c>
      <c r="AK75" s="27">
        <f t="shared" si="71"/>
        <v>31.98</v>
      </c>
      <c r="AL75" s="27">
        <f t="shared" si="72"/>
        <v>35.03</v>
      </c>
      <c r="AM75" s="27">
        <f t="shared" si="73"/>
        <v>36.4</v>
      </c>
      <c r="AN75" s="27">
        <f t="shared" si="74"/>
        <v>0</v>
      </c>
      <c r="AO75" s="27">
        <f t="shared" si="75"/>
        <v>0</v>
      </c>
      <c r="AP75" s="27">
        <f t="shared" si="76"/>
        <v>0</v>
      </c>
      <c r="AQ75" s="27">
        <f t="shared" si="77"/>
        <v>0</v>
      </c>
      <c r="AR75" s="27">
        <f t="shared" si="78"/>
        <v>0</v>
      </c>
      <c r="AS75" s="27">
        <f t="shared" si="79"/>
        <v>0</v>
      </c>
      <c r="AT75" s="27">
        <f t="shared" si="80"/>
        <v>0</v>
      </c>
      <c r="AU75" s="27">
        <f t="shared" si="81"/>
        <v>0</v>
      </c>
      <c r="AV75" s="27">
        <f t="shared" si="82"/>
        <v>0</v>
      </c>
      <c r="AW75" s="27">
        <f t="shared" si="83"/>
        <v>0</v>
      </c>
      <c r="AX75" s="27">
        <f t="shared" si="84"/>
        <v>0</v>
      </c>
      <c r="AY75" s="27">
        <f t="shared" si="85"/>
        <v>0</v>
      </c>
      <c r="AZ75" s="27">
        <f t="shared" si="86"/>
        <v>0</v>
      </c>
      <c r="BA75" s="27">
        <f t="shared" si="87"/>
        <v>0</v>
      </c>
      <c r="BB75" s="27">
        <f t="shared" si="88"/>
        <v>0</v>
      </c>
      <c r="BC75" s="27">
        <f t="shared" si="89"/>
        <v>0</v>
      </c>
      <c r="BD75" s="27">
        <f t="shared" si="90"/>
        <v>0</v>
      </c>
      <c r="BE75" s="27">
        <f t="shared" si="91"/>
        <v>0</v>
      </c>
      <c r="BF75" s="27">
        <f t="shared" si="92"/>
        <v>0</v>
      </c>
      <c r="BG75" s="27">
        <f t="shared" si="93"/>
        <v>0</v>
      </c>
      <c r="BH75" s="27">
        <f t="shared" si="94"/>
        <v>0</v>
      </c>
      <c r="BI75" s="27">
        <f t="shared" si="95"/>
        <v>0</v>
      </c>
      <c r="BJ75" s="27">
        <f t="shared" si="96"/>
        <v>0</v>
      </c>
      <c r="BK75" s="27">
        <f t="shared" si="97"/>
        <v>0</v>
      </c>
      <c r="BL75" s="27">
        <f t="shared" si="98"/>
        <v>0</v>
      </c>
      <c r="BM75" s="27">
        <f t="shared" si="99"/>
        <v>0</v>
      </c>
      <c r="BN75" s="27">
        <f t="shared" si="100"/>
        <v>0</v>
      </c>
      <c r="BO75" s="27">
        <f t="shared" si="101"/>
        <v>0</v>
      </c>
      <c r="BP75" s="29">
        <f t="shared" si="102"/>
        <v>0</v>
      </c>
      <c r="BQ75" s="29">
        <f t="shared" si="103"/>
        <v>0</v>
      </c>
      <c r="BR75" s="27">
        <f t="shared" si="104"/>
        <v>0</v>
      </c>
    </row>
    <row r="76" spans="7:70" ht="12.75">
      <c r="G76" s="27">
        <f t="shared" si="58"/>
        <v>0</v>
      </c>
      <c r="H76" s="27">
        <f t="shared" si="59"/>
        <v>0</v>
      </c>
      <c r="I76" s="27">
        <f t="shared" si="60"/>
        <v>0</v>
      </c>
      <c r="J76" s="27">
        <f t="shared" si="55"/>
        <v>0</v>
      </c>
      <c r="K76" s="27">
        <f t="shared" si="56"/>
        <v>0</v>
      </c>
      <c r="L76" s="27">
        <f t="shared" si="57"/>
        <v>0</v>
      </c>
      <c r="M76" s="37">
        <f t="shared" si="61"/>
        <v>14.2</v>
      </c>
      <c r="N76" s="37">
        <f t="shared" si="62"/>
        <v>0.4</v>
      </c>
      <c r="O76" s="36">
        <f t="shared" si="105"/>
        <v>23.5</v>
      </c>
      <c r="P76" s="33">
        <f t="shared" si="63"/>
        <v>13.399999999999999</v>
      </c>
      <c r="Q76" s="27">
        <f t="shared" si="64"/>
        <v>13.799999999999999</v>
      </c>
      <c r="R76" s="27">
        <f t="shared" si="65"/>
        <v>0.4</v>
      </c>
      <c r="S76" s="27">
        <v>8</v>
      </c>
      <c r="T76" s="27">
        <v>12</v>
      </c>
      <c r="U76" s="27">
        <v>12</v>
      </c>
      <c r="V76" s="27">
        <v>17</v>
      </c>
      <c r="W76" s="27">
        <v>17</v>
      </c>
      <c r="X76" s="27">
        <v>17</v>
      </c>
      <c r="Y76" s="27">
        <v>17</v>
      </c>
      <c r="Z76" s="27">
        <f t="shared" si="66"/>
        <v>23.5</v>
      </c>
      <c r="AA76" s="27">
        <v>3.96</v>
      </c>
      <c r="AB76" s="27">
        <v>1.52</v>
      </c>
      <c r="AC76" s="27">
        <v>2.13</v>
      </c>
      <c r="AD76" s="27">
        <v>1.37</v>
      </c>
      <c r="AE76" s="27">
        <v>3.05</v>
      </c>
      <c r="AF76" s="27">
        <v>1.37</v>
      </c>
      <c r="AG76" s="27">
        <f t="shared" si="67"/>
        <v>23.5</v>
      </c>
      <c r="AH76" s="27">
        <f t="shared" si="68"/>
        <v>27.46</v>
      </c>
      <c r="AI76" s="27">
        <f t="shared" si="69"/>
        <v>28.98</v>
      </c>
      <c r="AJ76" s="27">
        <f t="shared" si="70"/>
        <v>31.11</v>
      </c>
      <c r="AK76" s="27">
        <f t="shared" si="71"/>
        <v>32.48</v>
      </c>
      <c r="AL76" s="27">
        <f t="shared" si="72"/>
        <v>35.53</v>
      </c>
      <c r="AM76" s="27">
        <f t="shared" si="73"/>
        <v>36.9</v>
      </c>
      <c r="AN76" s="27">
        <f t="shared" si="74"/>
        <v>0</v>
      </c>
      <c r="AO76" s="27">
        <f t="shared" si="75"/>
        <v>0</v>
      </c>
      <c r="AP76" s="27">
        <f t="shared" si="76"/>
        <v>0</v>
      </c>
      <c r="AQ76" s="27">
        <f t="shared" si="77"/>
        <v>0</v>
      </c>
      <c r="AR76" s="27">
        <f t="shared" si="78"/>
        <v>0</v>
      </c>
      <c r="AS76" s="27">
        <f t="shared" si="79"/>
        <v>0</v>
      </c>
      <c r="AT76" s="27">
        <f t="shared" si="80"/>
        <v>0</v>
      </c>
      <c r="AU76" s="27">
        <f t="shared" si="81"/>
        <v>0</v>
      </c>
      <c r="AV76" s="27">
        <f t="shared" si="82"/>
        <v>0</v>
      </c>
      <c r="AW76" s="27">
        <f t="shared" si="83"/>
        <v>0</v>
      </c>
      <c r="AX76" s="27">
        <f t="shared" si="84"/>
        <v>0</v>
      </c>
      <c r="AY76" s="27">
        <f t="shared" si="85"/>
        <v>0</v>
      </c>
      <c r="AZ76" s="27">
        <f t="shared" si="86"/>
        <v>0</v>
      </c>
      <c r="BA76" s="27">
        <f t="shared" si="87"/>
        <v>0</v>
      </c>
      <c r="BB76" s="27">
        <f t="shared" si="88"/>
        <v>0</v>
      </c>
      <c r="BC76" s="27">
        <f t="shared" si="89"/>
        <v>0</v>
      </c>
      <c r="BD76" s="27">
        <f t="shared" si="90"/>
        <v>0</v>
      </c>
      <c r="BE76" s="27">
        <f t="shared" si="91"/>
        <v>0</v>
      </c>
      <c r="BF76" s="27">
        <f t="shared" si="92"/>
        <v>0</v>
      </c>
      <c r="BG76" s="27">
        <f t="shared" si="93"/>
        <v>0</v>
      </c>
      <c r="BH76" s="27">
        <f t="shared" si="94"/>
        <v>0</v>
      </c>
      <c r="BI76" s="27">
        <f t="shared" si="95"/>
        <v>0</v>
      </c>
      <c r="BJ76" s="27">
        <f t="shared" si="96"/>
        <v>0</v>
      </c>
      <c r="BK76" s="27">
        <f t="shared" si="97"/>
        <v>0</v>
      </c>
      <c r="BL76" s="27">
        <f t="shared" si="98"/>
        <v>0</v>
      </c>
      <c r="BM76" s="27">
        <f t="shared" si="99"/>
        <v>0</v>
      </c>
      <c r="BN76" s="27">
        <f t="shared" si="100"/>
        <v>0</v>
      </c>
      <c r="BO76" s="27">
        <f t="shared" si="101"/>
        <v>0</v>
      </c>
      <c r="BP76" s="29">
        <f t="shared" si="102"/>
        <v>0</v>
      </c>
      <c r="BQ76" s="29">
        <f t="shared" si="103"/>
        <v>0</v>
      </c>
      <c r="BR76" s="27">
        <f t="shared" si="104"/>
        <v>0</v>
      </c>
    </row>
    <row r="77" spans="7:70" ht="12.75">
      <c r="G77" s="27">
        <f t="shared" si="58"/>
        <v>0</v>
      </c>
      <c r="H77" s="27">
        <f t="shared" si="59"/>
        <v>0</v>
      </c>
      <c r="I77" s="27">
        <f t="shared" si="60"/>
        <v>0</v>
      </c>
      <c r="J77" s="27">
        <f t="shared" si="55"/>
        <v>0</v>
      </c>
      <c r="K77" s="27">
        <f t="shared" si="56"/>
        <v>0</v>
      </c>
      <c r="L77" s="27">
        <f t="shared" si="57"/>
        <v>0</v>
      </c>
      <c r="M77" s="37">
        <f t="shared" si="61"/>
        <v>14.2</v>
      </c>
      <c r="N77" s="37">
        <f t="shared" si="62"/>
        <v>0.4</v>
      </c>
      <c r="O77" s="36">
        <f t="shared" si="105"/>
        <v>24</v>
      </c>
      <c r="P77" s="33">
        <f t="shared" si="63"/>
        <v>13.399999999999999</v>
      </c>
      <c r="Q77" s="27">
        <f t="shared" si="64"/>
        <v>13.799999999999999</v>
      </c>
      <c r="R77" s="27">
        <f t="shared" si="65"/>
        <v>0.4</v>
      </c>
      <c r="S77" s="27">
        <v>8</v>
      </c>
      <c r="T77" s="27">
        <v>12</v>
      </c>
      <c r="U77" s="27">
        <v>12</v>
      </c>
      <c r="V77" s="27">
        <v>17</v>
      </c>
      <c r="W77" s="27">
        <v>17</v>
      </c>
      <c r="X77" s="27">
        <v>17</v>
      </c>
      <c r="Y77" s="27">
        <v>17</v>
      </c>
      <c r="Z77" s="27">
        <f t="shared" si="66"/>
        <v>24</v>
      </c>
      <c r="AA77" s="27">
        <v>3.96</v>
      </c>
      <c r="AB77" s="27">
        <v>1.52</v>
      </c>
      <c r="AC77" s="27">
        <v>2.13</v>
      </c>
      <c r="AD77" s="27">
        <v>1.37</v>
      </c>
      <c r="AE77" s="27">
        <v>3.05</v>
      </c>
      <c r="AF77" s="27">
        <v>1.37</v>
      </c>
      <c r="AG77" s="27">
        <f t="shared" si="67"/>
        <v>24</v>
      </c>
      <c r="AH77" s="27">
        <f t="shared" si="68"/>
        <v>27.96</v>
      </c>
      <c r="AI77" s="27">
        <f t="shared" si="69"/>
        <v>29.48</v>
      </c>
      <c r="AJ77" s="27">
        <f t="shared" si="70"/>
        <v>31.61</v>
      </c>
      <c r="AK77" s="27">
        <f t="shared" si="71"/>
        <v>32.98</v>
      </c>
      <c r="AL77" s="27">
        <f t="shared" si="72"/>
        <v>36.03</v>
      </c>
      <c r="AM77" s="27">
        <f t="shared" si="73"/>
        <v>37.4</v>
      </c>
      <c r="AN77" s="27">
        <f t="shared" si="74"/>
        <v>0</v>
      </c>
      <c r="AO77" s="27">
        <f t="shared" si="75"/>
        <v>0</v>
      </c>
      <c r="AP77" s="27">
        <f t="shared" si="76"/>
        <v>0</v>
      </c>
      <c r="AQ77" s="27">
        <f t="shared" si="77"/>
        <v>0</v>
      </c>
      <c r="AR77" s="27">
        <f t="shared" si="78"/>
        <v>0</v>
      </c>
      <c r="AS77" s="27">
        <f t="shared" si="79"/>
        <v>0</v>
      </c>
      <c r="AT77" s="27">
        <f t="shared" si="80"/>
        <v>0</v>
      </c>
      <c r="AU77" s="27">
        <f t="shared" si="81"/>
        <v>0</v>
      </c>
      <c r="AV77" s="27">
        <f t="shared" si="82"/>
        <v>0</v>
      </c>
      <c r="AW77" s="27">
        <f t="shared" si="83"/>
        <v>0</v>
      </c>
      <c r="AX77" s="27">
        <f t="shared" si="84"/>
        <v>0</v>
      </c>
      <c r="AY77" s="27">
        <f t="shared" si="85"/>
        <v>0</v>
      </c>
      <c r="AZ77" s="27">
        <f t="shared" si="86"/>
        <v>0</v>
      </c>
      <c r="BA77" s="27">
        <f t="shared" si="87"/>
        <v>0</v>
      </c>
      <c r="BB77" s="27">
        <f t="shared" si="88"/>
        <v>0</v>
      </c>
      <c r="BC77" s="27">
        <f t="shared" si="89"/>
        <v>0</v>
      </c>
      <c r="BD77" s="27">
        <f t="shared" si="90"/>
        <v>0</v>
      </c>
      <c r="BE77" s="27">
        <f t="shared" si="91"/>
        <v>0</v>
      </c>
      <c r="BF77" s="27">
        <f t="shared" si="92"/>
        <v>0</v>
      </c>
      <c r="BG77" s="27">
        <f t="shared" si="93"/>
        <v>0</v>
      </c>
      <c r="BH77" s="27">
        <f t="shared" si="94"/>
        <v>0</v>
      </c>
      <c r="BI77" s="27">
        <f t="shared" si="95"/>
        <v>0</v>
      </c>
      <c r="BJ77" s="27">
        <f t="shared" si="96"/>
        <v>0</v>
      </c>
      <c r="BK77" s="27">
        <f t="shared" si="97"/>
        <v>0</v>
      </c>
      <c r="BL77" s="27">
        <f t="shared" si="98"/>
        <v>0</v>
      </c>
      <c r="BM77" s="27">
        <f t="shared" si="99"/>
        <v>0</v>
      </c>
      <c r="BN77" s="27">
        <f t="shared" si="100"/>
        <v>0</v>
      </c>
      <c r="BO77" s="27">
        <f t="shared" si="101"/>
        <v>0</v>
      </c>
      <c r="BP77" s="29">
        <f t="shared" si="102"/>
        <v>0</v>
      </c>
      <c r="BQ77" s="29">
        <f t="shared" si="103"/>
        <v>0</v>
      </c>
      <c r="BR77" s="27">
        <f t="shared" si="104"/>
        <v>0</v>
      </c>
    </row>
    <row r="78" spans="7:70" ht="12.75">
      <c r="G78" s="27">
        <f t="shared" si="58"/>
        <v>0</v>
      </c>
      <c r="H78" s="27">
        <f t="shared" si="59"/>
        <v>0</v>
      </c>
      <c r="I78" s="27">
        <f t="shared" si="60"/>
        <v>0</v>
      </c>
      <c r="J78" s="27">
        <f t="shared" si="55"/>
        <v>0</v>
      </c>
      <c r="K78" s="27">
        <f t="shared" si="56"/>
        <v>0</v>
      </c>
      <c r="L78" s="27">
        <f t="shared" si="57"/>
        <v>0</v>
      </c>
      <c r="M78" s="37">
        <f t="shared" si="61"/>
        <v>14.2</v>
      </c>
      <c r="N78" s="37">
        <f t="shared" si="62"/>
        <v>0.4</v>
      </c>
      <c r="O78" s="36">
        <f t="shared" si="105"/>
        <v>24.5</v>
      </c>
      <c r="P78" s="33">
        <f t="shared" si="63"/>
        <v>13.399999999999999</v>
      </c>
      <c r="Q78" s="27">
        <f t="shared" si="64"/>
        <v>13.799999999999999</v>
      </c>
      <c r="R78" s="27">
        <f t="shared" si="65"/>
        <v>0.4</v>
      </c>
      <c r="S78" s="27">
        <v>8</v>
      </c>
      <c r="T78" s="27">
        <v>12</v>
      </c>
      <c r="U78" s="27">
        <v>12</v>
      </c>
      <c r="V78" s="27">
        <v>17</v>
      </c>
      <c r="W78" s="27">
        <v>17</v>
      </c>
      <c r="X78" s="27">
        <v>17</v>
      </c>
      <c r="Y78" s="27">
        <v>17</v>
      </c>
      <c r="Z78" s="27">
        <f t="shared" si="66"/>
        <v>24.5</v>
      </c>
      <c r="AA78" s="27">
        <v>3.96</v>
      </c>
      <c r="AB78" s="27">
        <v>1.52</v>
      </c>
      <c r="AC78" s="27">
        <v>2.13</v>
      </c>
      <c r="AD78" s="27">
        <v>1.37</v>
      </c>
      <c r="AE78" s="27">
        <v>3.05</v>
      </c>
      <c r="AF78" s="27">
        <v>1.37</v>
      </c>
      <c r="AG78" s="27">
        <f t="shared" si="67"/>
        <v>24.5</v>
      </c>
      <c r="AH78" s="27">
        <f t="shared" si="68"/>
        <v>28.46</v>
      </c>
      <c r="AI78" s="27">
        <f t="shared" si="69"/>
        <v>29.98</v>
      </c>
      <c r="AJ78" s="27">
        <f t="shared" si="70"/>
        <v>32.11</v>
      </c>
      <c r="AK78" s="27">
        <f t="shared" si="71"/>
        <v>33.48</v>
      </c>
      <c r="AL78" s="27">
        <f t="shared" si="72"/>
        <v>36.53</v>
      </c>
      <c r="AM78" s="27">
        <f t="shared" si="73"/>
        <v>37.9</v>
      </c>
      <c r="AN78" s="27">
        <f t="shared" si="74"/>
        <v>0</v>
      </c>
      <c r="AO78" s="27">
        <f t="shared" si="75"/>
        <v>0</v>
      </c>
      <c r="AP78" s="27">
        <f t="shared" si="76"/>
        <v>0</v>
      </c>
      <c r="AQ78" s="27">
        <f t="shared" si="77"/>
        <v>0</v>
      </c>
      <c r="AR78" s="27">
        <f t="shared" si="78"/>
        <v>0</v>
      </c>
      <c r="AS78" s="27">
        <f t="shared" si="79"/>
        <v>0</v>
      </c>
      <c r="AT78" s="27">
        <f t="shared" si="80"/>
        <v>0</v>
      </c>
      <c r="AU78" s="27">
        <f t="shared" si="81"/>
        <v>0</v>
      </c>
      <c r="AV78" s="27">
        <f t="shared" si="82"/>
        <v>0</v>
      </c>
      <c r="AW78" s="27">
        <f t="shared" si="83"/>
        <v>0</v>
      </c>
      <c r="AX78" s="27">
        <f t="shared" si="84"/>
        <v>0</v>
      </c>
      <c r="AY78" s="27">
        <f t="shared" si="85"/>
        <v>0</v>
      </c>
      <c r="AZ78" s="27">
        <f t="shared" si="86"/>
        <v>0</v>
      </c>
      <c r="BA78" s="27">
        <f t="shared" si="87"/>
        <v>0</v>
      </c>
      <c r="BB78" s="27">
        <f t="shared" si="88"/>
        <v>0</v>
      </c>
      <c r="BC78" s="27">
        <f t="shared" si="89"/>
        <v>0</v>
      </c>
      <c r="BD78" s="27">
        <f t="shared" si="90"/>
        <v>0</v>
      </c>
      <c r="BE78" s="27">
        <f t="shared" si="91"/>
        <v>0</v>
      </c>
      <c r="BF78" s="27">
        <f t="shared" si="92"/>
        <v>0</v>
      </c>
      <c r="BG78" s="27">
        <f t="shared" si="93"/>
        <v>0</v>
      </c>
      <c r="BH78" s="27">
        <f t="shared" si="94"/>
        <v>0</v>
      </c>
      <c r="BI78" s="27">
        <f t="shared" si="95"/>
        <v>0</v>
      </c>
      <c r="BJ78" s="27">
        <f t="shared" si="96"/>
        <v>0</v>
      </c>
      <c r="BK78" s="27">
        <f t="shared" si="97"/>
        <v>0</v>
      </c>
      <c r="BL78" s="27">
        <f t="shared" si="98"/>
        <v>0</v>
      </c>
      <c r="BM78" s="27">
        <f t="shared" si="99"/>
        <v>0</v>
      </c>
      <c r="BN78" s="27">
        <f t="shared" si="100"/>
        <v>0</v>
      </c>
      <c r="BO78" s="27">
        <f t="shared" si="101"/>
        <v>0</v>
      </c>
      <c r="BP78" s="29">
        <f t="shared" si="102"/>
        <v>0</v>
      </c>
      <c r="BQ78" s="29">
        <f t="shared" si="103"/>
        <v>0</v>
      </c>
      <c r="BR78" s="27">
        <f t="shared" si="104"/>
        <v>0</v>
      </c>
    </row>
    <row r="79" spans="7:70" ht="12.75">
      <c r="G79" s="27">
        <f t="shared" si="58"/>
        <v>0</v>
      </c>
      <c r="H79" s="27">
        <f t="shared" si="59"/>
        <v>0</v>
      </c>
      <c r="I79" s="27">
        <f t="shared" si="60"/>
        <v>0</v>
      </c>
      <c r="J79" s="27">
        <f t="shared" si="55"/>
        <v>0</v>
      </c>
      <c r="K79" s="27">
        <f t="shared" si="56"/>
        <v>0</v>
      </c>
      <c r="L79" s="27">
        <f t="shared" si="57"/>
        <v>0</v>
      </c>
      <c r="M79" s="37">
        <f t="shared" si="61"/>
        <v>14.2</v>
      </c>
      <c r="N79" s="37">
        <f t="shared" si="62"/>
        <v>0.4</v>
      </c>
      <c r="O79" s="36">
        <f t="shared" si="105"/>
        <v>25</v>
      </c>
      <c r="P79" s="33">
        <f t="shared" si="63"/>
        <v>13.399999999999999</v>
      </c>
      <c r="Q79" s="27">
        <f t="shared" si="64"/>
        <v>13.799999999999999</v>
      </c>
      <c r="R79" s="27">
        <f t="shared" si="65"/>
        <v>0.4</v>
      </c>
      <c r="S79" s="27">
        <v>8</v>
      </c>
      <c r="T79" s="27">
        <v>12</v>
      </c>
      <c r="U79" s="27">
        <v>12</v>
      </c>
      <c r="V79" s="27">
        <v>17</v>
      </c>
      <c r="W79" s="27">
        <v>17</v>
      </c>
      <c r="X79" s="27">
        <v>17</v>
      </c>
      <c r="Y79" s="27">
        <v>17</v>
      </c>
      <c r="Z79" s="27">
        <f t="shared" si="66"/>
        <v>25</v>
      </c>
      <c r="AA79" s="27">
        <v>3.96</v>
      </c>
      <c r="AB79" s="27">
        <v>1.52</v>
      </c>
      <c r="AC79" s="27">
        <v>2.13</v>
      </c>
      <c r="AD79" s="27">
        <v>1.37</v>
      </c>
      <c r="AE79" s="27">
        <v>3.05</v>
      </c>
      <c r="AF79" s="27">
        <v>1.37</v>
      </c>
      <c r="AG79" s="27">
        <f t="shared" si="67"/>
        <v>25</v>
      </c>
      <c r="AH79" s="27">
        <f t="shared" si="68"/>
        <v>28.96</v>
      </c>
      <c r="AI79" s="27">
        <f t="shared" si="69"/>
        <v>30.48</v>
      </c>
      <c r="AJ79" s="27">
        <f t="shared" si="70"/>
        <v>32.61</v>
      </c>
      <c r="AK79" s="27">
        <f t="shared" si="71"/>
        <v>33.98</v>
      </c>
      <c r="AL79" s="27">
        <f t="shared" si="72"/>
        <v>37.03</v>
      </c>
      <c r="AM79" s="27">
        <f t="shared" si="73"/>
        <v>38.4</v>
      </c>
      <c r="AN79" s="27">
        <f t="shared" si="74"/>
        <v>0</v>
      </c>
      <c r="AO79" s="27">
        <f t="shared" si="75"/>
        <v>0</v>
      </c>
      <c r="AP79" s="27">
        <f t="shared" si="76"/>
        <v>0</v>
      </c>
      <c r="AQ79" s="27">
        <f t="shared" si="77"/>
        <v>0</v>
      </c>
      <c r="AR79" s="27">
        <f t="shared" si="78"/>
        <v>0</v>
      </c>
      <c r="AS79" s="27">
        <f t="shared" si="79"/>
        <v>0</v>
      </c>
      <c r="AT79" s="27">
        <f t="shared" si="80"/>
        <v>0</v>
      </c>
      <c r="AU79" s="27">
        <f t="shared" si="81"/>
        <v>0</v>
      </c>
      <c r="AV79" s="27">
        <f t="shared" si="82"/>
        <v>0</v>
      </c>
      <c r="AW79" s="27">
        <f t="shared" si="83"/>
        <v>0</v>
      </c>
      <c r="AX79" s="27">
        <f t="shared" si="84"/>
        <v>0</v>
      </c>
      <c r="AY79" s="27">
        <f t="shared" si="85"/>
        <v>0</v>
      </c>
      <c r="AZ79" s="27">
        <f t="shared" si="86"/>
        <v>0</v>
      </c>
      <c r="BA79" s="27">
        <f t="shared" si="87"/>
        <v>0</v>
      </c>
      <c r="BB79" s="27">
        <f t="shared" si="88"/>
        <v>0</v>
      </c>
      <c r="BC79" s="27">
        <f t="shared" si="89"/>
        <v>0</v>
      </c>
      <c r="BD79" s="27">
        <f t="shared" si="90"/>
        <v>0</v>
      </c>
      <c r="BE79" s="27">
        <f t="shared" si="91"/>
        <v>0</v>
      </c>
      <c r="BF79" s="27">
        <f t="shared" si="92"/>
        <v>0</v>
      </c>
      <c r="BG79" s="27">
        <f t="shared" si="93"/>
        <v>0</v>
      </c>
      <c r="BH79" s="27">
        <f t="shared" si="94"/>
        <v>0</v>
      </c>
      <c r="BI79" s="27">
        <f t="shared" si="95"/>
        <v>0</v>
      </c>
      <c r="BJ79" s="27">
        <f t="shared" si="96"/>
        <v>0</v>
      </c>
      <c r="BK79" s="27">
        <f t="shared" si="97"/>
        <v>0</v>
      </c>
      <c r="BL79" s="27">
        <f t="shared" si="98"/>
        <v>0</v>
      </c>
      <c r="BM79" s="27">
        <f t="shared" si="99"/>
        <v>0</v>
      </c>
      <c r="BN79" s="27">
        <f t="shared" si="100"/>
        <v>0</v>
      </c>
      <c r="BO79" s="27">
        <f t="shared" si="101"/>
        <v>0</v>
      </c>
      <c r="BP79" s="29">
        <f t="shared" si="102"/>
        <v>0</v>
      </c>
      <c r="BQ79" s="29">
        <f t="shared" si="103"/>
        <v>0</v>
      </c>
      <c r="BR79" s="27">
        <f t="shared" si="104"/>
        <v>0</v>
      </c>
    </row>
    <row r="80" spans="7:70" ht="12.75">
      <c r="G80" s="27">
        <f t="shared" si="58"/>
        <v>0</v>
      </c>
      <c r="H80" s="27">
        <f t="shared" si="59"/>
        <v>0</v>
      </c>
      <c r="I80" s="27">
        <f t="shared" si="60"/>
        <v>0</v>
      </c>
      <c r="J80" s="27">
        <f t="shared" si="55"/>
        <v>0</v>
      </c>
      <c r="K80" s="27">
        <f t="shared" si="56"/>
        <v>0</v>
      </c>
      <c r="L80" s="27">
        <f t="shared" si="57"/>
        <v>0</v>
      </c>
      <c r="M80" s="37">
        <f t="shared" si="61"/>
        <v>14.2</v>
      </c>
      <c r="N80" s="37">
        <f t="shared" si="62"/>
        <v>0.4</v>
      </c>
      <c r="O80" s="36">
        <f t="shared" si="105"/>
        <v>25.5</v>
      </c>
      <c r="P80" s="33">
        <f t="shared" si="63"/>
        <v>13.399999999999999</v>
      </c>
      <c r="Q80" s="27">
        <f t="shared" si="64"/>
        <v>13.799999999999999</v>
      </c>
      <c r="R80" s="27">
        <f t="shared" si="65"/>
        <v>0.4</v>
      </c>
      <c r="S80" s="27">
        <v>8</v>
      </c>
      <c r="T80" s="27">
        <v>12</v>
      </c>
      <c r="U80" s="27">
        <v>12</v>
      </c>
      <c r="V80" s="27">
        <v>17</v>
      </c>
      <c r="W80" s="27">
        <v>17</v>
      </c>
      <c r="X80" s="27">
        <v>17</v>
      </c>
      <c r="Y80" s="27">
        <v>17</v>
      </c>
      <c r="Z80" s="27">
        <f t="shared" si="66"/>
        <v>25.5</v>
      </c>
      <c r="AA80" s="27">
        <v>3.96</v>
      </c>
      <c r="AB80" s="27">
        <v>1.52</v>
      </c>
      <c r="AC80" s="27">
        <v>2.13</v>
      </c>
      <c r="AD80" s="27">
        <v>1.37</v>
      </c>
      <c r="AE80" s="27">
        <v>3.05</v>
      </c>
      <c r="AF80" s="27">
        <v>1.37</v>
      </c>
      <c r="AG80" s="27">
        <f t="shared" si="67"/>
        <v>25.5</v>
      </c>
      <c r="AH80" s="27">
        <f t="shared" si="68"/>
        <v>29.46</v>
      </c>
      <c r="AI80" s="27">
        <f t="shared" si="69"/>
        <v>30.98</v>
      </c>
      <c r="AJ80" s="27">
        <f t="shared" si="70"/>
        <v>33.11</v>
      </c>
      <c r="AK80" s="27">
        <f t="shared" si="71"/>
        <v>34.48</v>
      </c>
      <c r="AL80" s="27">
        <f t="shared" si="72"/>
        <v>37.53</v>
      </c>
      <c r="AM80" s="27">
        <f t="shared" si="73"/>
        <v>38.9</v>
      </c>
      <c r="AN80" s="27">
        <f t="shared" si="74"/>
        <v>0</v>
      </c>
      <c r="AO80" s="27">
        <f t="shared" si="75"/>
        <v>0</v>
      </c>
      <c r="AP80" s="27">
        <f t="shared" si="76"/>
        <v>0</v>
      </c>
      <c r="AQ80" s="27">
        <f t="shared" si="77"/>
        <v>0</v>
      </c>
      <c r="AR80" s="27">
        <f t="shared" si="78"/>
        <v>0</v>
      </c>
      <c r="AS80" s="27">
        <f t="shared" si="79"/>
        <v>0</v>
      </c>
      <c r="AT80" s="27">
        <f t="shared" si="80"/>
        <v>0</v>
      </c>
      <c r="AU80" s="27">
        <f t="shared" si="81"/>
        <v>0</v>
      </c>
      <c r="AV80" s="27">
        <f t="shared" si="82"/>
        <v>0</v>
      </c>
      <c r="AW80" s="27">
        <f t="shared" si="83"/>
        <v>0</v>
      </c>
      <c r="AX80" s="27">
        <f t="shared" si="84"/>
        <v>0</v>
      </c>
      <c r="AY80" s="27">
        <f t="shared" si="85"/>
        <v>0</v>
      </c>
      <c r="AZ80" s="27">
        <f t="shared" si="86"/>
        <v>0</v>
      </c>
      <c r="BA80" s="27">
        <f t="shared" si="87"/>
        <v>0</v>
      </c>
      <c r="BB80" s="27">
        <f t="shared" si="88"/>
        <v>0</v>
      </c>
      <c r="BC80" s="27">
        <f t="shared" si="89"/>
        <v>0</v>
      </c>
      <c r="BD80" s="27">
        <f t="shared" si="90"/>
        <v>0</v>
      </c>
      <c r="BE80" s="27">
        <f t="shared" si="91"/>
        <v>0</v>
      </c>
      <c r="BF80" s="27">
        <f t="shared" si="92"/>
        <v>0</v>
      </c>
      <c r="BG80" s="27">
        <f t="shared" si="93"/>
        <v>0</v>
      </c>
      <c r="BH80" s="27">
        <f t="shared" si="94"/>
        <v>0</v>
      </c>
      <c r="BI80" s="27">
        <f t="shared" si="95"/>
        <v>0</v>
      </c>
      <c r="BJ80" s="27">
        <f t="shared" si="96"/>
        <v>0</v>
      </c>
      <c r="BK80" s="27">
        <f t="shared" si="97"/>
        <v>0</v>
      </c>
      <c r="BL80" s="27">
        <f t="shared" si="98"/>
        <v>0</v>
      </c>
      <c r="BM80" s="27">
        <f t="shared" si="99"/>
        <v>0</v>
      </c>
      <c r="BN80" s="27">
        <f t="shared" si="100"/>
        <v>0</v>
      </c>
      <c r="BO80" s="27">
        <f t="shared" si="101"/>
        <v>0</v>
      </c>
      <c r="BP80" s="29">
        <f t="shared" si="102"/>
        <v>0</v>
      </c>
      <c r="BQ80" s="29">
        <f t="shared" si="103"/>
        <v>0</v>
      </c>
      <c r="BR80" s="27">
        <f t="shared" si="104"/>
        <v>0</v>
      </c>
    </row>
    <row r="81" spans="7:70" ht="12.75">
      <c r="G81" s="27">
        <f t="shared" si="58"/>
        <v>0</v>
      </c>
      <c r="H81" s="27">
        <f t="shared" si="59"/>
        <v>0</v>
      </c>
      <c r="I81" s="27">
        <f t="shared" si="60"/>
        <v>0</v>
      </c>
      <c r="J81" s="27">
        <f t="shared" si="55"/>
        <v>0</v>
      </c>
      <c r="K81" s="27">
        <f t="shared" si="56"/>
        <v>0</v>
      </c>
      <c r="L81" s="27">
        <f t="shared" si="57"/>
        <v>0</v>
      </c>
      <c r="M81" s="37">
        <f t="shared" si="61"/>
        <v>14.2</v>
      </c>
      <c r="N81" s="37">
        <f t="shared" si="62"/>
        <v>0.4</v>
      </c>
      <c r="O81" s="36">
        <f t="shared" si="105"/>
        <v>26</v>
      </c>
      <c r="P81" s="33">
        <f t="shared" si="63"/>
        <v>13.399999999999999</v>
      </c>
      <c r="Q81" s="27">
        <f t="shared" si="64"/>
        <v>13.799999999999999</v>
      </c>
      <c r="R81" s="27">
        <f t="shared" si="65"/>
        <v>0.4</v>
      </c>
      <c r="S81" s="27">
        <v>8</v>
      </c>
      <c r="T81" s="27">
        <v>12</v>
      </c>
      <c r="U81" s="27">
        <v>12</v>
      </c>
      <c r="V81" s="27">
        <v>17</v>
      </c>
      <c r="W81" s="27">
        <v>17</v>
      </c>
      <c r="X81" s="27">
        <v>17</v>
      </c>
      <c r="Y81" s="27">
        <v>17</v>
      </c>
      <c r="Z81" s="27">
        <f t="shared" si="66"/>
        <v>26</v>
      </c>
      <c r="AA81" s="27">
        <v>3.96</v>
      </c>
      <c r="AB81" s="27">
        <v>1.52</v>
      </c>
      <c r="AC81" s="27">
        <v>2.13</v>
      </c>
      <c r="AD81" s="27">
        <v>1.37</v>
      </c>
      <c r="AE81" s="27">
        <v>3.05</v>
      </c>
      <c r="AF81" s="27">
        <v>1.37</v>
      </c>
      <c r="AG81" s="27">
        <f t="shared" si="67"/>
        <v>26</v>
      </c>
      <c r="AH81" s="27">
        <f t="shared" si="68"/>
        <v>29.96</v>
      </c>
      <c r="AI81" s="27">
        <f t="shared" si="69"/>
        <v>31.48</v>
      </c>
      <c r="AJ81" s="27">
        <f t="shared" si="70"/>
        <v>33.61</v>
      </c>
      <c r="AK81" s="27">
        <f t="shared" si="71"/>
        <v>34.98</v>
      </c>
      <c r="AL81" s="27">
        <f t="shared" si="72"/>
        <v>38.03</v>
      </c>
      <c r="AM81" s="27">
        <f t="shared" si="73"/>
        <v>39.4</v>
      </c>
      <c r="AN81" s="27">
        <f t="shared" si="74"/>
        <v>0</v>
      </c>
      <c r="AO81" s="27">
        <f t="shared" si="75"/>
        <v>0</v>
      </c>
      <c r="AP81" s="27">
        <f t="shared" si="76"/>
        <v>0</v>
      </c>
      <c r="AQ81" s="27">
        <f t="shared" si="77"/>
        <v>0</v>
      </c>
      <c r="AR81" s="27">
        <f t="shared" si="78"/>
        <v>0</v>
      </c>
      <c r="AS81" s="27">
        <f t="shared" si="79"/>
        <v>0</v>
      </c>
      <c r="AT81" s="27">
        <f t="shared" si="80"/>
        <v>0</v>
      </c>
      <c r="AU81" s="27">
        <f t="shared" si="81"/>
        <v>0</v>
      </c>
      <c r="AV81" s="27">
        <f t="shared" si="82"/>
        <v>0</v>
      </c>
      <c r="AW81" s="27">
        <f t="shared" si="83"/>
        <v>0</v>
      </c>
      <c r="AX81" s="27">
        <f t="shared" si="84"/>
        <v>0</v>
      </c>
      <c r="AY81" s="27">
        <f t="shared" si="85"/>
        <v>0</v>
      </c>
      <c r="AZ81" s="27">
        <f t="shared" si="86"/>
        <v>0</v>
      </c>
      <c r="BA81" s="27">
        <f t="shared" si="87"/>
        <v>0</v>
      </c>
      <c r="BB81" s="27">
        <f t="shared" si="88"/>
        <v>0</v>
      </c>
      <c r="BC81" s="27">
        <f t="shared" si="89"/>
        <v>0</v>
      </c>
      <c r="BD81" s="27">
        <f t="shared" si="90"/>
        <v>0</v>
      </c>
      <c r="BE81" s="27">
        <f t="shared" si="91"/>
        <v>0</v>
      </c>
      <c r="BF81" s="27">
        <f t="shared" si="92"/>
        <v>0</v>
      </c>
      <c r="BG81" s="27">
        <f t="shared" si="93"/>
        <v>0</v>
      </c>
      <c r="BH81" s="27">
        <f t="shared" si="94"/>
        <v>0</v>
      </c>
      <c r="BI81" s="27">
        <f t="shared" si="95"/>
        <v>0</v>
      </c>
      <c r="BJ81" s="27">
        <f t="shared" si="96"/>
        <v>0</v>
      </c>
      <c r="BK81" s="27">
        <f t="shared" si="97"/>
        <v>0</v>
      </c>
      <c r="BL81" s="27">
        <f t="shared" si="98"/>
        <v>0</v>
      </c>
      <c r="BM81" s="27">
        <f t="shared" si="99"/>
        <v>0</v>
      </c>
      <c r="BN81" s="27">
        <f t="shared" si="100"/>
        <v>0</v>
      </c>
      <c r="BO81" s="27">
        <f t="shared" si="101"/>
        <v>0</v>
      </c>
      <c r="BP81" s="29">
        <f t="shared" si="102"/>
        <v>0</v>
      </c>
      <c r="BQ81" s="29">
        <f t="shared" si="103"/>
        <v>0</v>
      </c>
      <c r="BR81" s="27">
        <f t="shared" si="104"/>
        <v>0</v>
      </c>
    </row>
    <row r="82" spans="7:70" ht="12.75">
      <c r="G82" s="27">
        <f t="shared" si="58"/>
        <v>0</v>
      </c>
      <c r="H82" s="27">
        <f t="shared" si="59"/>
        <v>0</v>
      </c>
      <c r="I82" s="27">
        <f t="shared" si="60"/>
        <v>0</v>
      </c>
      <c r="J82" s="27">
        <f t="shared" si="55"/>
        <v>0</v>
      </c>
      <c r="K82" s="27">
        <f t="shared" si="56"/>
        <v>0</v>
      </c>
      <c r="L82" s="27">
        <f t="shared" si="57"/>
        <v>0</v>
      </c>
      <c r="M82" s="37">
        <f t="shared" si="61"/>
        <v>14.2</v>
      </c>
      <c r="N82" s="37">
        <f t="shared" si="62"/>
        <v>0.4</v>
      </c>
      <c r="O82" s="36">
        <f t="shared" si="105"/>
        <v>26.5</v>
      </c>
      <c r="P82" s="33">
        <f t="shared" si="63"/>
        <v>13.399999999999999</v>
      </c>
      <c r="Q82" s="27">
        <f t="shared" si="64"/>
        <v>13.799999999999999</v>
      </c>
      <c r="R82" s="27">
        <f t="shared" si="65"/>
        <v>0.4</v>
      </c>
      <c r="S82" s="27">
        <v>8</v>
      </c>
      <c r="T82" s="27">
        <v>12</v>
      </c>
      <c r="U82" s="27">
        <v>12</v>
      </c>
      <c r="V82" s="27">
        <v>17</v>
      </c>
      <c r="W82" s="27">
        <v>17</v>
      </c>
      <c r="X82" s="27">
        <v>17</v>
      </c>
      <c r="Y82" s="27">
        <v>17</v>
      </c>
      <c r="Z82" s="27">
        <f t="shared" si="66"/>
        <v>26.5</v>
      </c>
      <c r="AA82" s="27">
        <v>3.96</v>
      </c>
      <c r="AB82" s="27">
        <v>1.52</v>
      </c>
      <c r="AC82" s="27">
        <v>2.13</v>
      </c>
      <c r="AD82" s="27">
        <v>1.37</v>
      </c>
      <c r="AE82" s="27">
        <v>3.05</v>
      </c>
      <c r="AF82" s="27">
        <v>1.37</v>
      </c>
      <c r="AG82" s="27">
        <f t="shared" si="67"/>
        <v>26.5</v>
      </c>
      <c r="AH82" s="27">
        <f t="shared" si="68"/>
        <v>30.46</v>
      </c>
      <c r="AI82" s="27">
        <f t="shared" si="69"/>
        <v>31.98</v>
      </c>
      <c r="AJ82" s="27">
        <f t="shared" si="70"/>
        <v>34.11</v>
      </c>
      <c r="AK82" s="27">
        <f t="shared" si="71"/>
        <v>35.48</v>
      </c>
      <c r="AL82" s="27">
        <f t="shared" si="72"/>
        <v>38.53</v>
      </c>
      <c r="AM82" s="27">
        <f t="shared" si="73"/>
        <v>39.9</v>
      </c>
      <c r="AN82" s="27">
        <f t="shared" si="74"/>
        <v>0</v>
      </c>
      <c r="AO82" s="27">
        <f t="shared" si="75"/>
        <v>0</v>
      </c>
      <c r="AP82" s="27">
        <f t="shared" si="76"/>
        <v>0</v>
      </c>
      <c r="AQ82" s="27">
        <f t="shared" si="77"/>
        <v>0</v>
      </c>
      <c r="AR82" s="27">
        <f t="shared" si="78"/>
        <v>0</v>
      </c>
      <c r="AS82" s="27">
        <f t="shared" si="79"/>
        <v>0</v>
      </c>
      <c r="AT82" s="27">
        <f t="shared" si="80"/>
        <v>0</v>
      </c>
      <c r="AU82" s="27">
        <f t="shared" si="81"/>
        <v>0</v>
      </c>
      <c r="AV82" s="27">
        <f t="shared" si="82"/>
        <v>0</v>
      </c>
      <c r="AW82" s="27">
        <f t="shared" si="83"/>
        <v>0</v>
      </c>
      <c r="AX82" s="27">
        <f t="shared" si="84"/>
        <v>0</v>
      </c>
      <c r="AY82" s="27">
        <f t="shared" si="85"/>
        <v>0</v>
      </c>
      <c r="AZ82" s="27">
        <f t="shared" si="86"/>
        <v>0</v>
      </c>
      <c r="BA82" s="27">
        <f t="shared" si="87"/>
        <v>0</v>
      </c>
      <c r="BB82" s="27">
        <f t="shared" si="88"/>
        <v>0</v>
      </c>
      <c r="BC82" s="27">
        <f t="shared" si="89"/>
        <v>0</v>
      </c>
      <c r="BD82" s="27">
        <f t="shared" si="90"/>
        <v>0</v>
      </c>
      <c r="BE82" s="27">
        <f t="shared" si="91"/>
        <v>0</v>
      </c>
      <c r="BF82" s="27">
        <f t="shared" si="92"/>
        <v>0</v>
      </c>
      <c r="BG82" s="27">
        <f t="shared" si="93"/>
        <v>0</v>
      </c>
      <c r="BH82" s="27">
        <f t="shared" si="94"/>
        <v>0</v>
      </c>
      <c r="BI82" s="27">
        <f t="shared" si="95"/>
        <v>0</v>
      </c>
      <c r="BJ82" s="27">
        <f t="shared" si="96"/>
        <v>0</v>
      </c>
      <c r="BK82" s="27">
        <f t="shared" si="97"/>
        <v>0</v>
      </c>
      <c r="BL82" s="27">
        <f t="shared" si="98"/>
        <v>0</v>
      </c>
      <c r="BM82" s="27">
        <f t="shared" si="99"/>
        <v>0</v>
      </c>
      <c r="BN82" s="27">
        <f t="shared" si="100"/>
        <v>0</v>
      </c>
      <c r="BO82" s="27">
        <f t="shared" si="101"/>
        <v>0</v>
      </c>
      <c r="BP82" s="29">
        <f t="shared" si="102"/>
        <v>0</v>
      </c>
      <c r="BQ82" s="29">
        <f t="shared" si="103"/>
        <v>0</v>
      </c>
      <c r="BR82" s="27">
        <f t="shared" si="104"/>
        <v>0</v>
      </c>
    </row>
    <row r="83" spans="7:70" ht="12.75">
      <c r="G83" s="27">
        <f t="shared" si="58"/>
        <v>0</v>
      </c>
      <c r="H83" s="27">
        <f t="shared" si="59"/>
        <v>0</v>
      </c>
      <c r="I83" s="27">
        <f t="shared" si="60"/>
        <v>0</v>
      </c>
      <c r="J83" s="27">
        <f t="shared" si="55"/>
        <v>0</v>
      </c>
      <c r="K83" s="27">
        <f t="shared" si="56"/>
        <v>0</v>
      </c>
      <c r="L83" s="27">
        <f t="shared" si="57"/>
        <v>0</v>
      </c>
      <c r="M83" s="37">
        <f t="shared" si="61"/>
        <v>14.2</v>
      </c>
      <c r="N83" s="37">
        <f t="shared" si="62"/>
        <v>0.4</v>
      </c>
      <c r="O83" s="36">
        <f t="shared" si="105"/>
        <v>27</v>
      </c>
      <c r="P83" s="33">
        <f t="shared" si="63"/>
        <v>13.399999999999999</v>
      </c>
      <c r="Q83" s="27">
        <f t="shared" si="64"/>
        <v>13.799999999999999</v>
      </c>
      <c r="R83" s="27">
        <f t="shared" si="65"/>
        <v>0.4</v>
      </c>
      <c r="S83" s="27">
        <v>8</v>
      </c>
      <c r="T83" s="27">
        <v>12</v>
      </c>
      <c r="U83" s="27">
        <v>12</v>
      </c>
      <c r="V83" s="27">
        <v>17</v>
      </c>
      <c r="W83" s="27">
        <v>17</v>
      </c>
      <c r="X83" s="27">
        <v>17</v>
      </c>
      <c r="Y83" s="27">
        <v>17</v>
      </c>
      <c r="Z83" s="27">
        <f t="shared" si="66"/>
        <v>27</v>
      </c>
      <c r="AA83" s="27">
        <v>3.96</v>
      </c>
      <c r="AB83" s="27">
        <v>1.52</v>
      </c>
      <c r="AC83" s="27">
        <v>2.13</v>
      </c>
      <c r="AD83" s="27">
        <v>1.37</v>
      </c>
      <c r="AE83" s="27">
        <v>3.05</v>
      </c>
      <c r="AF83" s="27">
        <v>1.37</v>
      </c>
      <c r="AG83" s="27">
        <f t="shared" si="67"/>
        <v>27</v>
      </c>
      <c r="AH83" s="27">
        <f t="shared" si="68"/>
        <v>30.96</v>
      </c>
      <c r="AI83" s="27">
        <f t="shared" si="69"/>
        <v>32.48</v>
      </c>
      <c r="AJ83" s="27">
        <f t="shared" si="70"/>
        <v>34.61</v>
      </c>
      <c r="AK83" s="27">
        <f t="shared" si="71"/>
        <v>35.98</v>
      </c>
      <c r="AL83" s="27">
        <f t="shared" si="72"/>
        <v>39.03</v>
      </c>
      <c r="AM83" s="27">
        <f t="shared" si="73"/>
        <v>40.4</v>
      </c>
      <c r="AN83" s="27">
        <f t="shared" si="74"/>
        <v>0</v>
      </c>
      <c r="AO83" s="27">
        <f t="shared" si="75"/>
        <v>0</v>
      </c>
      <c r="AP83" s="27">
        <f t="shared" si="76"/>
        <v>0</v>
      </c>
      <c r="AQ83" s="27">
        <f t="shared" si="77"/>
        <v>0</v>
      </c>
      <c r="AR83" s="27">
        <f t="shared" si="78"/>
        <v>0</v>
      </c>
      <c r="AS83" s="27">
        <f t="shared" si="79"/>
        <v>0</v>
      </c>
      <c r="AT83" s="27">
        <f t="shared" si="80"/>
        <v>0</v>
      </c>
      <c r="AU83" s="27">
        <f t="shared" si="81"/>
        <v>0</v>
      </c>
      <c r="AV83" s="27">
        <f t="shared" si="82"/>
        <v>0</v>
      </c>
      <c r="AW83" s="27">
        <f t="shared" si="83"/>
        <v>0</v>
      </c>
      <c r="AX83" s="27">
        <f t="shared" si="84"/>
        <v>0</v>
      </c>
      <c r="AY83" s="27">
        <f t="shared" si="85"/>
        <v>0</v>
      </c>
      <c r="AZ83" s="27">
        <f t="shared" si="86"/>
        <v>0</v>
      </c>
      <c r="BA83" s="27">
        <f t="shared" si="87"/>
        <v>0</v>
      </c>
      <c r="BB83" s="27">
        <f t="shared" si="88"/>
        <v>0</v>
      </c>
      <c r="BC83" s="27">
        <f t="shared" si="89"/>
        <v>0</v>
      </c>
      <c r="BD83" s="27">
        <f t="shared" si="90"/>
        <v>0</v>
      </c>
      <c r="BE83" s="27">
        <f t="shared" si="91"/>
        <v>0</v>
      </c>
      <c r="BF83" s="27">
        <f t="shared" si="92"/>
        <v>0</v>
      </c>
      <c r="BG83" s="27">
        <f t="shared" si="93"/>
        <v>0</v>
      </c>
      <c r="BH83" s="27">
        <f t="shared" si="94"/>
        <v>0</v>
      </c>
      <c r="BI83" s="27">
        <f t="shared" si="95"/>
        <v>0</v>
      </c>
      <c r="BJ83" s="27">
        <f t="shared" si="96"/>
        <v>0</v>
      </c>
      <c r="BK83" s="27">
        <f t="shared" si="97"/>
        <v>0</v>
      </c>
      <c r="BL83" s="27">
        <f t="shared" si="98"/>
        <v>0</v>
      </c>
      <c r="BM83" s="27">
        <f t="shared" si="99"/>
        <v>0</v>
      </c>
      <c r="BN83" s="27">
        <f t="shared" si="100"/>
        <v>0</v>
      </c>
      <c r="BO83" s="27">
        <f t="shared" si="101"/>
        <v>0</v>
      </c>
      <c r="BP83" s="29">
        <f t="shared" si="102"/>
        <v>0</v>
      </c>
      <c r="BQ83" s="29">
        <f t="shared" si="103"/>
        <v>0</v>
      </c>
      <c r="BR83" s="27">
        <f t="shared" si="104"/>
        <v>0</v>
      </c>
    </row>
    <row r="84" spans="7:70" ht="12.75">
      <c r="G84" s="27">
        <f t="shared" si="58"/>
        <v>0</v>
      </c>
      <c r="H84" s="27">
        <f t="shared" si="59"/>
        <v>0</v>
      </c>
      <c r="I84" s="27">
        <f t="shared" si="60"/>
        <v>0</v>
      </c>
      <c r="J84" s="27">
        <f t="shared" si="55"/>
        <v>0</v>
      </c>
      <c r="K84" s="27">
        <f t="shared" si="56"/>
        <v>0</v>
      </c>
      <c r="L84" s="27">
        <f t="shared" si="57"/>
        <v>0</v>
      </c>
      <c r="M84" s="37">
        <f t="shared" si="61"/>
        <v>14.2</v>
      </c>
      <c r="N84" s="37">
        <f t="shared" si="62"/>
        <v>0.4</v>
      </c>
      <c r="O84" s="36">
        <f>O83+0.5</f>
        <v>27.5</v>
      </c>
      <c r="P84" s="33">
        <f t="shared" si="63"/>
        <v>13.399999999999999</v>
      </c>
      <c r="Q84" s="27">
        <f t="shared" si="64"/>
        <v>13.799999999999999</v>
      </c>
      <c r="R84" s="27">
        <f t="shared" si="65"/>
        <v>0.4</v>
      </c>
      <c r="S84" s="27">
        <v>8</v>
      </c>
      <c r="T84" s="27">
        <v>12</v>
      </c>
      <c r="U84" s="27">
        <v>12</v>
      </c>
      <c r="V84" s="27">
        <v>17</v>
      </c>
      <c r="W84" s="27">
        <v>17</v>
      </c>
      <c r="X84" s="27">
        <v>17</v>
      </c>
      <c r="Y84" s="27">
        <v>17</v>
      </c>
      <c r="Z84" s="27">
        <f t="shared" si="66"/>
        <v>27.5</v>
      </c>
      <c r="AA84" s="27">
        <v>3.96</v>
      </c>
      <c r="AB84" s="27">
        <v>1.52</v>
      </c>
      <c r="AC84" s="27">
        <v>2.13</v>
      </c>
      <c r="AD84" s="27">
        <v>1.37</v>
      </c>
      <c r="AE84" s="27">
        <v>3.05</v>
      </c>
      <c r="AF84" s="27">
        <v>1.37</v>
      </c>
      <c r="AG84" s="27">
        <f t="shared" si="67"/>
        <v>27.5</v>
      </c>
      <c r="AH84" s="27">
        <f t="shared" si="68"/>
        <v>31.46</v>
      </c>
      <c r="AI84" s="27">
        <f t="shared" si="69"/>
        <v>32.98</v>
      </c>
      <c r="AJ84" s="27">
        <f t="shared" si="70"/>
        <v>35.11</v>
      </c>
      <c r="AK84" s="27">
        <f t="shared" si="71"/>
        <v>36.48</v>
      </c>
      <c r="AL84" s="27">
        <f t="shared" si="72"/>
        <v>39.53</v>
      </c>
      <c r="AM84" s="27">
        <f t="shared" si="73"/>
        <v>40.9</v>
      </c>
      <c r="AN84" s="27">
        <f t="shared" si="74"/>
        <v>0</v>
      </c>
      <c r="AO84" s="27">
        <f t="shared" si="75"/>
        <v>0</v>
      </c>
      <c r="AP84" s="27">
        <f t="shared" si="76"/>
        <v>0</v>
      </c>
      <c r="AQ84" s="27">
        <f t="shared" si="77"/>
        <v>0</v>
      </c>
      <c r="AR84" s="27">
        <f t="shared" si="78"/>
        <v>0</v>
      </c>
      <c r="AS84" s="27">
        <f t="shared" si="79"/>
        <v>0</v>
      </c>
      <c r="AT84" s="27">
        <f t="shared" si="80"/>
        <v>0</v>
      </c>
      <c r="AU84" s="27">
        <f t="shared" si="81"/>
        <v>0</v>
      </c>
      <c r="AV84" s="27">
        <f t="shared" si="82"/>
        <v>0</v>
      </c>
      <c r="AW84" s="27">
        <f t="shared" si="83"/>
        <v>0</v>
      </c>
      <c r="AX84" s="27">
        <f t="shared" si="84"/>
        <v>0</v>
      </c>
      <c r="AY84" s="27">
        <f t="shared" si="85"/>
        <v>0</v>
      </c>
      <c r="AZ84" s="27">
        <f t="shared" si="86"/>
        <v>0</v>
      </c>
      <c r="BA84" s="27">
        <f t="shared" si="87"/>
        <v>0</v>
      </c>
      <c r="BB84" s="27">
        <f t="shared" si="88"/>
        <v>0</v>
      </c>
      <c r="BC84" s="27">
        <f t="shared" si="89"/>
        <v>0</v>
      </c>
      <c r="BD84" s="27">
        <f t="shared" si="90"/>
        <v>0</v>
      </c>
      <c r="BE84" s="27">
        <f t="shared" si="91"/>
        <v>0</v>
      </c>
      <c r="BF84" s="27">
        <f t="shared" si="92"/>
        <v>0</v>
      </c>
      <c r="BG84" s="27">
        <f t="shared" si="93"/>
        <v>0</v>
      </c>
      <c r="BH84" s="27">
        <f t="shared" si="94"/>
        <v>0</v>
      </c>
      <c r="BI84" s="27">
        <f t="shared" si="95"/>
        <v>0</v>
      </c>
      <c r="BJ84" s="27">
        <f t="shared" si="96"/>
        <v>0</v>
      </c>
      <c r="BK84" s="27">
        <f t="shared" si="97"/>
        <v>0</v>
      </c>
      <c r="BL84" s="27">
        <f t="shared" si="98"/>
        <v>0</v>
      </c>
      <c r="BM84" s="27">
        <f t="shared" si="99"/>
        <v>0</v>
      </c>
      <c r="BN84" s="27">
        <f t="shared" si="100"/>
        <v>0</v>
      </c>
      <c r="BO84" s="27">
        <f t="shared" si="101"/>
        <v>0</v>
      </c>
      <c r="BP84" s="29">
        <f t="shared" si="102"/>
        <v>0</v>
      </c>
      <c r="BQ84" s="29">
        <f t="shared" si="103"/>
        <v>0</v>
      </c>
      <c r="BR84" s="27">
        <f t="shared" si="104"/>
        <v>0</v>
      </c>
    </row>
    <row r="85" spans="7:70" ht="12.75">
      <c r="G85" s="27">
        <f t="shared" si="58"/>
        <v>0</v>
      </c>
      <c r="H85" s="27">
        <f t="shared" si="59"/>
        <v>0</v>
      </c>
      <c r="I85" s="27">
        <f t="shared" si="60"/>
        <v>0</v>
      </c>
      <c r="J85" s="27">
        <f t="shared" si="55"/>
        <v>0</v>
      </c>
      <c r="K85" s="27">
        <f t="shared" si="56"/>
        <v>0</v>
      </c>
      <c r="L85" s="27">
        <f t="shared" si="57"/>
        <v>0</v>
      </c>
      <c r="M85" s="37">
        <f t="shared" si="61"/>
        <v>14.2</v>
      </c>
      <c r="N85" s="37">
        <f t="shared" si="62"/>
        <v>0.4</v>
      </c>
      <c r="O85" s="36">
        <f aca="true" t="shared" si="106" ref="O85:O121">O84+0.5</f>
        <v>28</v>
      </c>
      <c r="P85" s="33">
        <f t="shared" si="63"/>
        <v>13.399999999999999</v>
      </c>
      <c r="Q85" s="27">
        <f t="shared" si="64"/>
        <v>13.799999999999999</v>
      </c>
      <c r="R85" s="27">
        <f t="shared" si="65"/>
        <v>0.4</v>
      </c>
      <c r="S85" s="27">
        <v>8</v>
      </c>
      <c r="T85" s="27">
        <v>12</v>
      </c>
      <c r="U85" s="27">
        <v>12</v>
      </c>
      <c r="V85" s="27">
        <v>17</v>
      </c>
      <c r="W85" s="27">
        <v>17</v>
      </c>
      <c r="X85" s="27">
        <v>17</v>
      </c>
      <c r="Y85" s="27">
        <v>17</v>
      </c>
      <c r="Z85" s="27">
        <f t="shared" si="66"/>
        <v>28</v>
      </c>
      <c r="AA85" s="27">
        <v>3.96</v>
      </c>
      <c r="AB85" s="27">
        <v>1.52</v>
      </c>
      <c r="AC85" s="27">
        <v>2.13</v>
      </c>
      <c r="AD85" s="27">
        <v>1.37</v>
      </c>
      <c r="AE85" s="27">
        <v>3.05</v>
      </c>
      <c r="AF85" s="27">
        <v>1.37</v>
      </c>
      <c r="AG85" s="27">
        <f t="shared" si="67"/>
        <v>28</v>
      </c>
      <c r="AH85" s="27">
        <f t="shared" si="68"/>
        <v>31.96</v>
      </c>
      <c r="AI85" s="27">
        <f t="shared" si="69"/>
        <v>33.48</v>
      </c>
      <c r="AJ85" s="27">
        <f t="shared" si="70"/>
        <v>35.61</v>
      </c>
      <c r="AK85" s="27">
        <f t="shared" si="71"/>
        <v>36.98</v>
      </c>
      <c r="AL85" s="27">
        <f t="shared" si="72"/>
        <v>40.03</v>
      </c>
      <c r="AM85" s="27">
        <f t="shared" si="73"/>
        <v>41.4</v>
      </c>
      <c r="AN85" s="27">
        <f t="shared" si="74"/>
        <v>0</v>
      </c>
      <c r="AO85" s="27">
        <f t="shared" si="75"/>
        <v>0</v>
      </c>
      <c r="AP85" s="27">
        <f t="shared" si="76"/>
        <v>0</v>
      </c>
      <c r="AQ85" s="27">
        <f t="shared" si="77"/>
        <v>0</v>
      </c>
      <c r="AR85" s="27">
        <f t="shared" si="78"/>
        <v>0</v>
      </c>
      <c r="AS85" s="27">
        <f t="shared" si="79"/>
        <v>0</v>
      </c>
      <c r="AT85" s="27">
        <f t="shared" si="80"/>
        <v>0</v>
      </c>
      <c r="AU85" s="27">
        <f t="shared" si="81"/>
        <v>0</v>
      </c>
      <c r="AV85" s="27">
        <f t="shared" si="82"/>
        <v>0</v>
      </c>
      <c r="AW85" s="27">
        <f t="shared" si="83"/>
        <v>0</v>
      </c>
      <c r="AX85" s="27">
        <f t="shared" si="84"/>
        <v>0</v>
      </c>
      <c r="AY85" s="27">
        <f t="shared" si="85"/>
        <v>0</v>
      </c>
      <c r="AZ85" s="27">
        <f t="shared" si="86"/>
        <v>0</v>
      </c>
      <c r="BA85" s="27">
        <f t="shared" si="87"/>
        <v>0</v>
      </c>
      <c r="BB85" s="27">
        <f t="shared" si="88"/>
        <v>0</v>
      </c>
      <c r="BC85" s="27">
        <f t="shared" si="89"/>
        <v>0</v>
      </c>
      <c r="BD85" s="27">
        <f t="shared" si="90"/>
        <v>0</v>
      </c>
      <c r="BE85" s="27">
        <f t="shared" si="91"/>
        <v>0</v>
      </c>
      <c r="BF85" s="27">
        <f t="shared" si="92"/>
        <v>0</v>
      </c>
      <c r="BG85" s="27">
        <f t="shared" si="93"/>
        <v>0</v>
      </c>
      <c r="BH85" s="27">
        <f t="shared" si="94"/>
        <v>0</v>
      </c>
      <c r="BI85" s="27">
        <f t="shared" si="95"/>
        <v>0</v>
      </c>
      <c r="BJ85" s="27">
        <f t="shared" si="96"/>
        <v>0</v>
      </c>
      <c r="BK85" s="27">
        <f t="shared" si="97"/>
        <v>0</v>
      </c>
      <c r="BL85" s="27">
        <f t="shared" si="98"/>
        <v>0</v>
      </c>
      <c r="BM85" s="27">
        <f t="shared" si="99"/>
        <v>0</v>
      </c>
      <c r="BN85" s="27">
        <f t="shared" si="100"/>
        <v>0</v>
      </c>
      <c r="BO85" s="27">
        <f t="shared" si="101"/>
        <v>0</v>
      </c>
      <c r="BP85" s="29">
        <f t="shared" si="102"/>
        <v>0</v>
      </c>
      <c r="BQ85" s="29">
        <f t="shared" si="103"/>
        <v>0</v>
      </c>
      <c r="BR85" s="27">
        <f t="shared" si="104"/>
        <v>0</v>
      </c>
    </row>
    <row r="86" spans="7:70" ht="12.75">
      <c r="G86" s="27">
        <f t="shared" si="58"/>
        <v>0</v>
      </c>
      <c r="H86" s="27">
        <f t="shared" si="59"/>
        <v>0</v>
      </c>
      <c r="I86" s="27">
        <f t="shared" si="60"/>
        <v>0</v>
      </c>
      <c r="J86" s="27">
        <f t="shared" si="55"/>
        <v>0</v>
      </c>
      <c r="K86" s="27">
        <f t="shared" si="56"/>
        <v>0</v>
      </c>
      <c r="L86" s="27">
        <f t="shared" si="57"/>
        <v>0</v>
      </c>
      <c r="M86" s="37">
        <f t="shared" si="61"/>
        <v>14.2</v>
      </c>
      <c r="N86" s="37">
        <f t="shared" si="62"/>
        <v>0.4</v>
      </c>
      <c r="O86" s="36">
        <f t="shared" si="106"/>
        <v>28.5</v>
      </c>
      <c r="P86" s="33">
        <f t="shared" si="63"/>
        <v>13.399999999999999</v>
      </c>
      <c r="Q86" s="27">
        <f t="shared" si="64"/>
        <v>13.799999999999999</v>
      </c>
      <c r="R86" s="27">
        <f t="shared" si="65"/>
        <v>0.4</v>
      </c>
      <c r="S86" s="27">
        <v>8</v>
      </c>
      <c r="T86" s="27">
        <v>12</v>
      </c>
      <c r="U86" s="27">
        <v>12</v>
      </c>
      <c r="V86" s="27">
        <v>17</v>
      </c>
      <c r="W86" s="27">
        <v>17</v>
      </c>
      <c r="X86" s="27">
        <v>17</v>
      </c>
      <c r="Y86" s="27">
        <v>17</v>
      </c>
      <c r="Z86" s="27">
        <f t="shared" si="66"/>
        <v>28.5</v>
      </c>
      <c r="AA86" s="27">
        <v>3.96</v>
      </c>
      <c r="AB86" s="27">
        <v>1.52</v>
      </c>
      <c r="AC86" s="27">
        <v>2.13</v>
      </c>
      <c r="AD86" s="27">
        <v>1.37</v>
      </c>
      <c r="AE86" s="27">
        <v>3.05</v>
      </c>
      <c r="AF86" s="27">
        <v>1.37</v>
      </c>
      <c r="AG86" s="27">
        <f t="shared" si="67"/>
        <v>28.5</v>
      </c>
      <c r="AH86" s="27">
        <f t="shared" si="68"/>
        <v>32.46</v>
      </c>
      <c r="AI86" s="27">
        <f t="shared" si="69"/>
        <v>33.98</v>
      </c>
      <c r="AJ86" s="27">
        <f t="shared" si="70"/>
        <v>36.11</v>
      </c>
      <c r="AK86" s="27">
        <f t="shared" si="71"/>
        <v>37.48</v>
      </c>
      <c r="AL86" s="27">
        <f t="shared" si="72"/>
        <v>40.53</v>
      </c>
      <c r="AM86" s="27">
        <f t="shared" si="73"/>
        <v>41.9</v>
      </c>
      <c r="AN86" s="27">
        <f t="shared" si="74"/>
        <v>0</v>
      </c>
      <c r="AO86" s="27">
        <f t="shared" si="75"/>
        <v>0</v>
      </c>
      <c r="AP86" s="27">
        <f t="shared" si="76"/>
        <v>0</v>
      </c>
      <c r="AQ86" s="27">
        <f t="shared" si="77"/>
        <v>0</v>
      </c>
      <c r="AR86" s="27">
        <f t="shared" si="78"/>
        <v>0</v>
      </c>
      <c r="AS86" s="27">
        <f t="shared" si="79"/>
        <v>0</v>
      </c>
      <c r="AT86" s="27">
        <f t="shared" si="80"/>
        <v>0</v>
      </c>
      <c r="AU86" s="27">
        <f t="shared" si="81"/>
        <v>0</v>
      </c>
      <c r="AV86" s="27">
        <f t="shared" si="82"/>
        <v>0</v>
      </c>
      <c r="AW86" s="27">
        <f t="shared" si="83"/>
        <v>0</v>
      </c>
      <c r="AX86" s="27">
        <f t="shared" si="84"/>
        <v>0</v>
      </c>
      <c r="AY86" s="27">
        <f t="shared" si="85"/>
        <v>0</v>
      </c>
      <c r="AZ86" s="27">
        <f t="shared" si="86"/>
        <v>0</v>
      </c>
      <c r="BA86" s="27">
        <f t="shared" si="87"/>
        <v>0</v>
      </c>
      <c r="BB86" s="27">
        <f t="shared" si="88"/>
        <v>0</v>
      </c>
      <c r="BC86" s="27">
        <f t="shared" si="89"/>
        <v>0</v>
      </c>
      <c r="BD86" s="27">
        <f t="shared" si="90"/>
        <v>0</v>
      </c>
      <c r="BE86" s="27">
        <f t="shared" si="91"/>
        <v>0</v>
      </c>
      <c r="BF86" s="27">
        <f t="shared" si="92"/>
        <v>0</v>
      </c>
      <c r="BG86" s="27">
        <f t="shared" si="93"/>
        <v>0</v>
      </c>
      <c r="BH86" s="27">
        <f t="shared" si="94"/>
        <v>0</v>
      </c>
      <c r="BI86" s="27">
        <f t="shared" si="95"/>
        <v>0</v>
      </c>
      <c r="BJ86" s="27">
        <f t="shared" si="96"/>
        <v>0</v>
      </c>
      <c r="BK86" s="27">
        <f t="shared" si="97"/>
        <v>0</v>
      </c>
      <c r="BL86" s="27">
        <f t="shared" si="98"/>
        <v>0</v>
      </c>
      <c r="BM86" s="27">
        <f t="shared" si="99"/>
        <v>0</v>
      </c>
      <c r="BN86" s="27">
        <f t="shared" si="100"/>
        <v>0</v>
      </c>
      <c r="BO86" s="27">
        <f t="shared" si="101"/>
        <v>0</v>
      </c>
      <c r="BP86" s="29">
        <f t="shared" si="102"/>
        <v>0</v>
      </c>
      <c r="BQ86" s="29">
        <f t="shared" si="103"/>
        <v>0</v>
      </c>
      <c r="BR86" s="27">
        <f t="shared" si="104"/>
        <v>0</v>
      </c>
    </row>
    <row r="87" spans="7:70" ht="12.75">
      <c r="G87" s="27">
        <f t="shared" si="58"/>
        <v>0</v>
      </c>
      <c r="H87" s="27">
        <f t="shared" si="59"/>
        <v>0</v>
      </c>
      <c r="I87" s="27">
        <f t="shared" si="60"/>
        <v>0</v>
      </c>
      <c r="J87" s="27">
        <f t="shared" si="55"/>
        <v>0</v>
      </c>
      <c r="K87" s="27">
        <f t="shared" si="56"/>
        <v>0</v>
      </c>
      <c r="L87" s="27">
        <f t="shared" si="57"/>
        <v>0</v>
      </c>
      <c r="M87" s="37">
        <f t="shared" si="61"/>
        <v>14.2</v>
      </c>
      <c r="N87" s="37">
        <f t="shared" si="62"/>
        <v>0.4</v>
      </c>
      <c r="O87" s="36">
        <f t="shared" si="106"/>
        <v>29</v>
      </c>
      <c r="P87" s="33">
        <f t="shared" si="63"/>
        <v>13.399999999999999</v>
      </c>
      <c r="Q87" s="27">
        <f t="shared" si="64"/>
        <v>13.799999999999999</v>
      </c>
      <c r="R87" s="27">
        <f t="shared" si="65"/>
        <v>0.4</v>
      </c>
      <c r="S87" s="27">
        <v>8</v>
      </c>
      <c r="T87" s="27">
        <v>12</v>
      </c>
      <c r="U87" s="27">
        <v>12</v>
      </c>
      <c r="V87" s="27">
        <v>17</v>
      </c>
      <c r="W87" s="27">
        <v>17</v>
      </c>
      <c r="X87" s="27">
        <v>17</v>
      </c>
      <c r="Y87" s="27">
        <v>17</v>
      </c>
      <c r="Z87" s="27">
        <f t="shared" si="66"/>
        <v>29</v>
      </c>
      <c r="AA87" s="27">
        <v>3.96</v>
      </c>
      <c r="AB87" s="27">
        <v>1.52</v>
      </c>
      <c r="AC87" s="27">
        <v>2.13</v>
      </c>
      <c r="AD87" s="27">
        <v>1.37</v>
      </c>
      <c r="AE87" s="27">
        <v>3.05</v>
      </c>
      <c r="AF87" s="27">
        <v>1.37</v>
      </c>
      <c r="AG87" s="27">
        <f t="shared" si="67"/>
        <v>29</v>
      </c>
      <c r="AH87" s="27">
        <f t="shared" si="68"/>
        <v>32.96</v>
      </c>
      <c r="AI87" s="27">
        <f t="shared" si="69"/>
        <v>34.48</v>
      </c>
      <c r="AJ87" s="27">
        <f t="shared" si="70"/>
        <v>36.61</v>
      </c>
      <c r="AK87" s="27">
        <f t="shared" si="71"/>
        <v>37.98</v>
      </c>
      <c r="AL87" s="27">
        <f t="shared" si="72"/>
        <v>41.03</v>
      </c>
      <c r="AM87" s="27">
        <f t="shared" si="73"/>
        <v>42.4</v>
      </c>
      <c r="AN87" s="27">
        <f t="shared" si="74"/>
        <v>0</v>
      </c>
      <c r="AO87" s="27">
        <f t="shared" si="75"/>
        <v>0</v>
      </c>
      <c r="AP87" s="27">
        <f t="shared" si="76"/>
        <v>0</v>
      </c>
      <c r="AQ87" s="27">
        <f t="shared" si="77"/>
        <v>0</v>
      </c>
      <c r="AR87" s="27">
        <f t="shared" si="78"/>
        <v>0</v>
      </c>
      <c r="AS87" s="27">
        <f t="shared" si="79"/>
        <v>0</v>
      </c>
      <c r="AT87" s="27">
        <f t="shared" si="80"/>
        <v>0</v>
      </c>
      <c r="AU87" s="27">
        <f t="shared" si="81"/>
        <v>0</v>
      </c>
      <c r="AV87" s="27">
        <f t="shared" si="82"/>
        <v>0</v>
      </c>
      <c r="AW87" s="27">
        <f t="shared" si="83"/>
        <v>0</v>
      </c>
      <c r="AX87" s="27">
        <f t="shared" si="84"/>
        <v>0</v>
      </c>
      <c r="AY87" s="27">
        <f t="shared" si="85"/>
        <v>0</v>
      </c>
      <c r="AZ87" s="27">
        <f t="shared" si="86"/>
        <v>0</v>
      </c>
      <c r="BA87" s="27">
        <f t="shared" si="87"/>
        <v>0</v>
      </c>
      <c r="BB87" s="27">
        <f t="shared" si="88"/>
        <v>0</v>
      </c>
      <c r="BC87" s="27">
        <f t="shared" si="89"/>
        <v>0</v>
      </c>
      <c r="BD87" s="27">
        <f t="shared" si="90"/>
        <v>0</v>
      </c>
      <c r="BE87" s="27">
        <f t="shared" si="91"/>
        <v>0</v>
      </c>
      <c r="BF87" s="27">
        <f t="shared" si="92"/>
        <v>0</v>
      </c>
      <c r="BG87" s="27">
        <f t="shared" si="93"/>
        <v>0</v>
      </c>
      <c r="BH87" s="27">
        <f t="shared" si="94"/>
        <v>0</v>
      </c>
      <c r="BI87" s="27">
        <f t="shared" si="95"/>
        <v>0</v>
      </c>
      <c r="BJ87" s="27">
        <f t="shared" si="96"/>
        <v>0</v>
      </c>
      <c r="BK87" s="27">
        <f t="shared" si="97"/>
        <v>0</v>
      </c>
      <c r="BL87" s="27">
        <f t="shared" si="98"/>
        <v>0</v>
      </c>
      <c r="BM87" s="27">
        <f t="shared" si="99"/>
        <v>0</v>
      </c>
      <c r="BN87" s="27">
        <f t="shared" si="100"/>
        <v>0</v>
      </c>
      <c r="BO87" s="27">
        <f t="shared" si="101"/>
        <v>0</v>
      </c>
      <c r="BP87" s="29">
        <f t="shared" si="102"/>
        <v>0</v>
      </c>
      <c r="BQ87" s="29">
        <f t="shared" si="103"/>
        <v>0</v>
      </c>
      <c r="BR87" s="27">
        <f t="shared" si="104"/>
        <v>0</v>
      </c>
    </row>
    <row r="88" spans="7:70" ht="12.75">
      <c r="G88" s="27">
        <f t="shared" si="58"/>
        <v>0</v>
      </c>
      <c r="H88" s="27">
        <f t="shared" si="59"/>
        <v>0</v>
      </c>
      <c r="I88" s="27">
        <f t="shared" si="60"/>
        <v>0</v>
      </c>
      <c r="J88" s="27">
        <f t="shared" si="55"/>
        <v>0</v>
      </c>
      <c r="K88" s="27">
        <f t="shared" si="56"/>
        <v>0</v>
      </c>
      <c r="L88" s="27">
        <f t="shared" si="57"/>
        <v>0</v>
      </c>
      <c r="M88" s="37">
        <f t="shared" si="61"/>
        <v>14.2</v>
      </c>
      <c r="N88" s="37">
        <f t="shared" si="62"/>
        <v>0.4</v>
      </c>
      <c r="O88" s="36">
        <f t="shared" si="106"/>
        <v>29.5</v>
      </c>
      <c r="P88" s="33">
        <f t="shared" si="63"/>
        <v>13.399999999999999</v>
      </c>
      <c r="Q88" s="27">
        <f t="shared" si="64"/>
        <v>13.799999999999999</v>
      </c>
      <c r="R88" s="27">
        <f t="shared" si="65"/>
        <v>0.4</v>
      </c>
      <c r="S88" s="27">
        <v>8</v>
      </c>
      <c r="T88" s="27">
        <v>12</v>
      </c>
      <c r="U88" s="27">
        <v>12</v>
      </c>
      <c r="V88" s="27">
        <v>17</v>
      </c>
      <c r="W88" s="27">
        <v>17</v>
      </c>
      <c r="X88" s="27">
        <v>17</v>
      </c>
      <c r="Y88" s="27">
        <v>17</v>
      </c>
      <c r="Z88" s="27">
        <f t="shared" si="66"/>
        <v>29.5</v>
      </c>
      <c r="AA88" s="27">
        <v>3.96</v>
      </c>
      <c r="AB88" s="27">
        <v>1.52</v>
      </c>
      <c r="AC88" s="27">
        <v>2.13</v>
      </c>
      <c r="AD88" s="27">
        <v>1.37</v>
      </c>
      <c r="AE88" s="27">
        <v>3.05</v>
      </c>
      <c r="AF88" s="27">
        <v>1.37</v>
      </c>
      <c r="AG88" s="27">
        <f t="shared" si="67"/>
        <v>29.5</v>
      </c>
      <c r="AH88" s="27">
        <f t="shared" si="68"/>
        <v>33.46</v>
      </c>
      <c r="AI88" s="27">
        <f t="shared" si="69"/>
        <v>34.98</v>
      </c>
      <c r="AJ88" s="27">
        <f t="shared" si="70"/>
        <v>37.11</v>
      </c>
      <c r="AK88" s="27">
        <f t="shared" si="71"/>
        <v>38.48</v>
      </c>
      <c r="AL88" s="27">
        <f t="shared" si="72"/>
        <v>41.53</v>
      </c>
      <c r="AM88" s="27">
        <f t="shared" si="73"/>
        <v>42.9</v>
      </c>
      <c r="AN88" s="27">
        <f t="shared" si="74"/>
        <v>0</v>
      </c>
      <c r="AO88" s="27">
        <f t="shared" si="75"/>
        <v>0</v>
      </c>
      <c r="AP88" s="27">
        <f t="shared" si="76"/>
        <v>0</v>
      </c>
      <c r="AQ88" s="27">
        <f t="shared" si="77"/>
        <v>0</v>
      </c>
      <c r="AR88" s="27">
        <f t="shared" si="78"/>
        <v>0</v>
      </c>
      <c r="AS88" s="27">
        <f t="shared" si="79"/>
        <v>0</v>
      </c>
      <c r="AT88" s="27">
        <f t="shared" si="80"/>
        <v>0</v>
      </c>
      <c r="AU88" s="27">
        <f t="shared" si="81"/>
        <v>0</v>
      </c>
      <c r="AV88" s="27">
        <f t="shared" si="82"/>
        <v>0</v>
      </c>
      <c r="AW88" s="27">
        <f t="shared" si="83"/>
        <v>0</v>
      </c>
      <c r="AX88" s="27">
        <f t="shared" si="84"/>
        <v>0</v>
      </c>
      <c r="AY88" s="27">
        <f t="shared" si="85"/>
        <v>0</v>
      </c>
      <c r="AZ88" s="27">
        <f t="shared" si="86"/>
        <v>0</v>
      </c>
      <c r="BA88" s="27">
        <f t="shared" si="87"/>
        <v>0</v>
      </c>
      <c r="BB88" s="27">
        <f t="shared" si="88"/>
        <v>0</v>
      </c>
      <c r="BC88" s="27">
        <f t="shared" si="89"/>
        <v>0</v>
      </c>
      <c r="BD88" s="27">
        <f t="shared" si="90"/>
        <v>0</v>
      </c>
      <c r="BE88" s="27">
        <f t="shared" si="91"/>
        <v>0</v>
      </c>
      <c r="BF88" s="27">
        <f t="shared" si="92"/>
        <v>0</v>
      </c>
      <c r="BG88" s="27">
        <f t="shared" si="93"/>
        <v>0</v>
      </c>
      <c r="BH88" s="27">
        <f t="shared" si="94"/>
        <v>0</v>
      </c>
      <c r="BI88" s="27">
        <f t="shared" si="95"/>
        <v>0</v>
      </c>
      <c r="BJ88" s="27">
        <f t="shared" si="96"/>
        <v>0</v>
      </c>
      <c r="BK88" s="27">
        <f t="shared" si="97"/>
        <v>0</v>
      </c>
      <c r="BL88" s="27">
        <f t="shared" si="98"/>
        <v>0</v>
      </c>
      <c r="BM88" s="27">
        <f t="shared" si="99"/>
        <v>0</v>
      </c>
      <c r="BN88" s="27">
        <f t="shared" si="100"/>
        <v>0</v>
      </c>
      <c r="BO88" s="27">
        <f t="shared" si="101"/>
        <v>0</v>
      </c>
      <c r="BP88" s="29">
        <f t="shared" si="102"/>
        <v>0</v>
      </c>
      <c r="BQ88" s="29">
        <f t="shared" si="103"/>
        <v>0</v>
      </c>
      <c r="BR88" s="27">
        <f t="shared" si="104"/>
        <v>0</v>
      </c>
    </row>
    <row r="89" spans="7:70" ht="12.75">
      <c r="G89" s="27">
        <f t="shared" si="58"/>
        <v>0</v>
      </c>
      <c r="H89" s="27">
        <f t="shared" si="59"/>
        <v>0</v>
      </c>
      <c r="I89" s="27">
        <f t="shared" si="60"/>
        <v>0</v>
      </c>
      <c r="J89" s="27">
        <f t="shared" si="55"/>
        <v>0</v>
      </c>
      <c r="K89" s="27">
        <f t="shared" si="56"/>
        <v>0</v>
      </c>
      <c r="L89" s="27">
        <f t="shared" si="57"/>
        <v>0</v>
      </c>
      <c r="M89" s="37">
        <f t="shared" si="61"/>
        <v>14.2</v>
      </c>
      <c r="N89" s="37">
        <f t="shared" si="62"/>
        <v>0.4</v>
      </c>
      <c r="O89" s="36">
        <f t="shared" si="106"/>
        <v>30</v>
      </c>
      <c r="P89" s="33">
        <f t="shared" si="63"/>
        <v>13.399999999999999</v>
      </c>
      <c r="Q89" s="27">
        <f t="shared" si="64"/>
        <v>13.799999999999999</v>
      </c>
      <c r="R89" s="27">
        <f t="shared" si="65"/>
        <v>0.4</v>
      </c>
      <c r="S89" s="27">
        <v>8</v>
      </c>
      <c r="T89" s="27">
        <v>12</v>
      </c>
      <c r="U89" s="27">
        <v>12</v>
      </c>
      <c r="V89" s="27">
        <v>17</v>
      </c>
      <c r="W89" s="27">
        <v>17</v>
      </c>
      <c r="X89" s="27">
        <v>17</v>
      </c>
      <c r="Y89" s="27">
        <v>17</v>
      </c>
      <c r="Z89" s="27">
        <f t="shared" si="66"/>
        <v>30</v>
      </c>
      <c r="AA89" s="27">
        <v>3.96</v>
      </c>
      <c r="AB89" s="27">
        <v>1.52</v>
      </c>
      <c r="AC89" s="27">
        <v>2.13</v>
      </c>
      <c r="AD89" s="27">
        <v>1.37</v>
      </c>
      <c r="AE89" s="27">
        <v>3.05</v>
      </c>
      <c r="AF89" s="27">
        <v>1.37</v>
      </c>
      <c r="AG89" s="27">
        <f t="shared" si="67"/>
        <v>30</v>
      </c>
      <c r="AH89" s="27">
        <f t="shared" si="68"/>
        <v>33.96</v>
      </c>
      <c r="AI89" s="27">
        <f t="shared" si="69"/>
        <v>35.48</v>
      </c>
      <c r="AJ89" s="27">
        <f t="shared" si="70"/>
        <v>37.61</v>
      </c>
      <c r="AK89" s="27">
        <f t="shared" si="71"/>
        <v>38.98</v>
      </c>
      <c r="AL89" s="27">
        <f t="shared" si="72"/>
        <v>42.03</v>
      </c>
      <c r="AM89" s="27">
        <f t="shared" si="73"/>
        <v>43.4</v>
      </c>
      <c r="AN89" s="27">
        <f t="shared" si="74"/>
        <v>0</v>
      </c>
      <c r="AO89" s="27">
        <f t="shared" si="75"/>
        <v>0</v>
      </c>
      <c r="AP89" s="27">
        <f t="shared" si="76"/>
        <v>0</v>
      </c>
      <c r="AQ89" s="27">
        <f t="shared" si="77"/>
        <v>0</v>
      </c>
      <c r="AR89" s="27">
        <f t="shared" si="78"/>
        <v>0</v>
      </c>
      <c r="AS89" s="27">
        <f t="shared" si="79"/>
        <v>0</v>
      </c>
      <c r="AT89" s="27">
        <f t="shared" si="80"/>
        <v>0</v>
      </c>
      <c r="AU89" s="27">
        <f t="shared" si="81"/>
        <v>0</v>
      </c>
      <c r="AV89" s="27">
        <f t="shared" si="82"/>
        <v>0</v>
      </c>
      <c r="AW89" s="27">
        <f t="shared" si="83"/>
        <v>0</v>
      </c>
      <c r="AX89" s="27">
        <f t="shared" si="84"/>
        <v>0</v>
      </c>
      <c r="AY89" s="27">
        <f t="shared" si="85"/>
        <v>0</v>
      </c>
      <c r="AZ89" s="27">
        <f t="shared" si="86"/>
        <v>0</v>
      </c>
      <c r="BA89" s="27">
        <f t="shared" si="87"/>
        <v>0</v>
      </c>
      <c r="BB89" s="27">
        <f t="shared" si="88"/>
        <v>0</v>
      </c>
      <c r="BC89" s="27">
        <f t="shared" si="89"/>
        <v>0</v>
      </c>
      <c r="BD89" s="27">
        <f t="shared" si="90"/>
        <v>0</v>
      </c>
      <c r="BE89" s="27">
        <f t="shared" si="91"/>
        <v>0</v>
      </c>
      <c r="BF89" s="27">
        <f t="shared" si="92"/>
        <v>0</v>
      </c>
      <c r="BG89" s="27">
        <f t="shared" si="93"/>
        <v>0</v>
      </c>
      <c r="BH89" s="27">
        <f t="shared" si="94"/>
        <v>0</v>
      </c>
      <c r="BI89" s="27">
        <f t="shared" si="95"/>
        <v>0</v>
      </c>
      <c r="BJ89" s="27">
        <f t="shared" si="96"/>
        <v>0</v>
      </c>
      <c r="BK89" s="27">
        <f t="shared" si="97"/>
        <v>0</v>
      </c>
      <c r="BL89" s="27">
        <f t="shared" si="98"/>
        <v>0</v>
      </c>
      <c r="BM89" s="27">
        <f t="shared" si="99"/>
        <v>0</v>
      </c>
      <c r="BN89" s="27">
        <f t="shared" si="100"/>
        <v>0</v>
      </c>
      <c r="BO89" s="27">
        <f t="shared" si="101"/>
        <v>0</v>
      </c>
      <c r="BP89" s="29">
        <f t="shared" si="102"/>
        <v>0</v>
      </c>
      <c r="BQ89" s="29">
        <f t="shared" si="103"/>
        <v>0</v>
      </c>
      <c r="BR89" s="27">
        <f t="shared" si="104"/>
        <v>0</v>
      </c>
    </row>
    <row r="90" spans="7:70" ht="12.75">
      <c r="G90" s="27">
        <f t="shared" si="58"/>
        <v>0</v>
      </c>
      <c r="H90" s="27">
        <f t="shared" si="59"/>
        <v>0</v>
      </c>
      <c r="I90" s="27">
        <f t="shared" si="60"/>
        <v>0</v>
      </c>
      <c r="J90" s="27">
        <f t="shared" si="55"/>
        <v>0</v>
      </c>
      <c r="K90" s="27">
        <f t="shared" si="56"/>
        <v>0</v>
      </c>
      <c r="L90" s="27">
        <f t="shared" si="57"/>
        <v>0</v>
      </c>
      <c r="M90" s="37">
        <f t="shared" si="61"/>
        <v>14.2</v>
      </c>
      <c r="N90" s="37">
        <f t="shared" si="62"/>
        <v>0.4</v>
      </c>
      <c r="O90" s="36">
        <f t="shared" si="106"/>
        <v>30.5</v>
      </c>
      <c r="P90" s="33">
        <f t="shared" si="63"/>
        <v>13.399999999999999</v>
      </c>
      <c r="Q90" s="27">
        <f t="shared" si="64"/>
        <v>13.799999999999999</v>
      </c>
      <c r="R90" s="27">
        <f t="shared" si="65"/>
        <v>0.4</v>
      </c>
      <c r="S90" s="27">
        <v>8</v>
      </c>
      <c r="T90" s="27">
        <v>12</v>
      </c>
      <c r="U90" s="27">
        <v>12</v>
      </c>
      <c r="V90" s="27">
        <v>17</v>
      </c>
      <c r="W90" s="27">
        <v>17</v>
      </c>
      <c r="X90" s="27">
        <v>17</v>
      </c>
      <c r="Y90" s="27">
        <v>17</v>
      </c>
      <c r="Z90" s="27">
        <f t="shared" si="66"/>
        <v>30.5</v>
      </c>
      <c r="AA90" s="27">
        <v>3.96</v>
      </c>
      <c r="AB90" s="27">
        <v>1.52</v>
      </c>
      <c r="AC90" s="27">
        <v>2.13</v>
      </c>
      <c r="AD90" s="27">
        <v>1.37</v>
      </c>
      <c r="AE90" s="27">
        <v>3.05</v>
      </c>
      <c r="AF90" s="27">
        <v>1.37</v>
      </c>
      <c r="AG90" s="27">
        <f t="shared" si="67"/>
        <v>30.5</v>
      </c>
      <c r="AH90" s="27">
        <f t="shared" si="68"/>
        <v>34.46</v>
      </c>
      <c r="AI90" s="27">
        <f t="shared" si="69"/>
        <v>35.98</v>
      </c>
      <c r="AJ90" s="27">
        <f t="shared" si="70"/>
        <v>38.11</v>
      </c>
      <c r="AK90" s="27">
        <f t="shared" si="71"/>
        <v>39.48</v>
      </c>
      <c r="AL90" s="27">
        <f t="shared" si="72"/>
        <v>42.53</v>
      </c>
      <c r="AM90" s="27">
        <f t="shared" si="73"/>
        <v>43.9</v>
      </c>
      <c r="AN90" s="27">
        <f t="shared" si="74"/>
        <v>0</v>
      </c>
      <c r="AO90" s="27">
        <f t="shared" si="75"/>
        <v>0</v>
      </c>
      <c r="AP90" s="27">
        <f t="shared" si="76"/>
        <v>0</v>
      </c>
      <c r="AQ90" s="27">
        <f t="shared" si="77"/>
        <v>0</v>
      </c>
      <c r="AR90" s="27">
        <f t="shared" si="78"/>
        <v>0</v>
      </c>
      <c r="AS90" s="27">
        <f t="shared" si="79"/>
        <v>0</v>
      </c>
      <c r="AT90" s="27">
        <f t="shared" si="80"/>
        <v>0</v>
      </c>
      <c r="AU90" s="27">
        <f t="shared" si="81"/>
        <v>0</v>
      </c>
      <c r="AV90" s="27">
        <f t="shared" si="82"/>
        <v>0</v>
      </c>
      <c r="AW90" s="27">
        <f t="shared" si="83"/>
        <v>0</v>
      </c>
      <c r="AX90" s="27">
        <f t="shared" si="84"/>
        <v>0</v>
      </c>
      <c r="AY90" s="27">
        <f t="shared" si="85"/>
        <v>0</v>
      </c>
      <c r="AZ90" s="27">
        <f t="shared" si="86"/>
        <v>0</v>
      </c>
      <c r="BA90" s="27">
        <f t="shared" si="87"/>
        <v>0</v>
      </c>
      <c r="BB90" s="27">
        <f t="shared" si="88"/>
        <v>0</v>
      </c>
      <c r="BC90" s="27">
        <f t="shared" si="89"/>
        <v>0</v>
      </c>
      <c r="BD90" s="27">
        <f t="shared" si="90"/>
        <v>0</v>
      </c>
      <c r="BE90" s="27">
        <f t="shared" si="91"/>
        <v>0</v>
      </c>
      <c r="BF90" s="27">
        <f t="shared" si="92"/>
        <v>0</v>
      </c>
      <c r="BG90" s="27">
        <f t="shared" si="93"/>
        <v>0</v>
      </c>
      <c r="BH90" s="27">
        <f t="shared" si="94"/>
        <v>0</v>
      </c>
      <c r="BI90" s="27">
        <f t="shared" si="95"/>
        <v>0</v>
      </c>
      <c r="BJ90" s="27">
        <f t="shared" si="96"/>
        <v>0</v>
      </c>
      <c r="BK90" s="27">
        <f t="shared" si="97"/>
        <v>0</v>
      </c>
      <c r="BL90" s="27">
        <f t="shared" si="98"/>
        <v>0</v>
      </c>
      <c r="BM90" s="27">
        <f t="shared" si="99"/>
        <v>0</v>
      </c>
      <c r="BN90" s="27">
        <f t="shared" si="100"/>
        <v>0</v>
      </c>
      <c r="BO90" s="27">
        <f t="shared" si="101"/>
        <v>0</v>
      </c>
      <c r="BP90" s="29">
        <f t="shared" si="102"/>
        <v>0</v>
      </c>
      <c r="BQ90" s="29">
        <f t="shared" si="103"/>
        <v>0</v>
      </c>
      <c r="BR90" s="27">
        <f t="shared" si="104"/>
        <v>0</v>
      </c>
    </row>
    <row r="91" spans="7:70" ht="12.75">
      <c r="G91" s="27">
        <f t="shared" si="58"/>
        <v>0</v>
      </c>
      <c r="H91" s="27">
        <f t="shared" si="59"/>
        <v>0</v>
      </c>
      <c r="I91" s="27">
        <f t="shared" si="60"/>
        <v>0</v>
      </c>
      <c r="J91" s="27">
        <f t="shared" si="55"/>
        <v>0</v>
      </c>
      <c r="K91" s="27">
        <f t="shared" si="56"/>
        <v>0</v>
      </c>
      <c r="L91" s="27">
        <f t="shared" si="57"/>
        <v>0</v>
      </c>
      <c r="M91" s="37">
        <f t="shared" si="61"/>
        <v>14.2</v>
      </c>
      <c r="N91" s="37">
        <f t="shared" si="62"/>
        <v>0.4</v>
      </c>
      <c r="O91" s="36">
        <f t="shared" si="106"/>
        <v>31</v>
      </c>
      <c r="P91" s="33">
        <f t="shared" si="63"/>
        <v>13.399999999999999</v>
      </c>
      <c r="Q91" s="27">
        <f t="shared" si="64"/>
        <v>13.799999999999999</v>
      </c>
      <c r="R91" s="27">
        <f t="shared" si="65"/>
        <v>0.4</v>
      </c>
      <c r="S91" s="27">
        <v>8</v>
      </c>
      <c r="T91" s="27">
        <v>12</v>
      </c>
      <c r="U91" s="27">
        <v>12</v>
      </c>
      <c r="V91" s="27">
        <v>17</v>
      </c>
      <c r="W91" s="27">
        <v>17</v>
      </c>
      <c r="X91" s="27">
        <v>17</v>
      </c>
      <c r="Y91" s="27">
        <v>17</v>
      </c>
      <c r="Z91" s="27">
        <f t="shared" si="66"/>
        <v>31</v>
      </c>
      <c r="AA91" s="27">
        <v>3.96</v>
      </c>
      <c r="AB91" s="27">
        <v>1.52</v>
      </c>
      <c r="AC91" s="27">
        <v>2.13</v>
      </c>
      <c r="AD91" s="27">
        <v>1.37</v>
      </c>
      <c r="AE91" s="27">
        <v>3.05</v>
      </c>
      <c r="AF91" s="27">
        <v>1.37</v>
      </c>
      <c r="AG91" s="27">
        <f t="shared" si="67"/>
        <v>31</v>
      </c>
      <c r="AH91" s="27">
        <f t="shared" si="68"/>
        <v>34.96</v>
      </c>
      <c r="AI91" s="27">
        <f t="shared" si="69"/>
        <v>36.48</v>
      </c>
      <c r="AJ91" s="27">
        <f t="shared" si="70"/>
        <v>38.61</v>
      </c>
      <c r="AK91" s="27">
        <f t="shared" si="71"/>
        <v>39.98</v>
      </c>
      <c r="AL91" s="27">
        <f t="shared" si="72"/>
        <v>43.03</v>
      </c>
      <c r="AM91" s="27">
        <f t="shared" si="73"/>
        <v>44.4</v>
      </c>
      <c r="AN91" s="27">
        <f t="shared" si="74"/>
        <v>0</v>
      </c>
      <c r="AO91" s="27">
        <f t="shared" si="75"/>
        <v>0</v>
      </c>
      <c r="AP91" s="27">
        <f t="shared" si="76"/>
        <v>0</v>
      </c>
      <c r="AQ91" s="27">
        <f t="shared" si="77"/>
        <v>0</v>
      </c>
      <c r="AR91" s="27">
        <f t="shared" si="78"/>
        <v>0</v>
      </c>
      <c r="AS91" s="27">
        <f t="shared" si="79"/>
        <v>0</v>
      </c>
      <c r="AT91" s="27">
        <f t="shared" si="80"/>
        <v>0</v>
      </c>
      <c r="AU91" s="27">
        <f t="shared" si="81"/>
        <v>0</v>
      </c>
      <c r="AV91" s="27">
        <f t="shared" si="82"/>
        <v>0</v>
      </c>
      <c r="AW91" s="27">
        <f t="shared" si="83"/>
        <v>0</v>
      </c>
      <c r="AX91" s="27">
        <f t="shared" si="84"/>
        <v>0</v>
      </c>
      <c r="AY91" s="27">
        <f t="shared" si="85"/>
        <v>0</v>
      </c>
      <c r="AZ91" s="27">
        <f t="shared" si="86"/>
        <v>0</v>
      </c>
      <c r="BA91" s="27">
        <f t="shared" si="87"/>
        <v>0</v>
      </c>
      <c r="BB91" s="27">
        <f t="shared" si="88"/>
        <v>0</v>
      </c>
      <c r="BC91" s="27">
        <f t="shared" si="89"/>
        <v>0</v>
      </c>
      <c r="BD91" s="27">
        <f t="shared" si="90"/>
        <v>0</v>
      </c>
      <c r="BE91" s="27">
        <f t="shared" si="91"/>
        <v>0</v>
      </c>
      <c r="BF91" s="27">
        <f t="shared" si="92"/>
        <v>0</v>
      </c>
      <c r="BG91" s="27">
        <f t="shared" si="93"/>
        <v>0</v>
      </c>
      <c r="BH91" s="27">
        <f t="shared" si="94"/>
        <v>0</v>
      </c>
      <c r="BI91" s="27">
        <f t="shared" si="95"/>
        <v>0</v>
      </c>
      <c r="BJ91" s="27">
        <f t="shared" si="96"/>
        <v>0</v>
      </c>
      <c r="BK91" s="27">
        <f t="shared" si="97"/>
        <v>0</v>
      </c>
      <c r="BL91" s="27">
        <f t="shared" si="98"/>
        <v>0</v>
      </c>
      <c r="BM91" s="27">
        <f t="shared" si="99"/>
        <v>0</v>
      </c>
      <c r="BN91" s="27">
        <f t="shared" si="100"/>
        <v>0</v>
      </c>
      <c r="BO91" s="27">
        <f t="shared" si="101"/>
        <v>0</v>
      </c>
      <c r="BP91" s="29">
        <f t="shared" si="102"/>
        <v>0</v>
      </c>
      <c r="BQ91" s="29">
        <f t="shared" si="103"/>
        <v>0</v>
      </c>
      <c r="BR91" s="27">
        <f t="shared" si="104"/>
        <v>0</v>
      </c>
    </row>
    <row r="92" spans="7:70" ht="12.75">
      <c r="G92" s="27">
        <f t="shared" si="58"/>
        <v>0</v>
      </c>
      <c r="H92" s="27">
        <f t="shared" si="59"/>
        <v>0</v>
      </c>
      <c r="I92" s="27">
        <f t="shared" si="60"/>
        <v>0</v>
      </c>
      <c r="J92" s="27">
        <f t="shared" si="55"/>
        <v>0</v>
      </c>
      <c r="K92" s="27">
        <f t="shared" si="56"/>
        <v>0</v>
      </c>
      <c r="L92" s="27">
        <f t="shared" si="57"/>
        <v>0</v>
      </c>
      <c r="M92" s="37">
        <f t="shared" si="61"/>
        <v>14.2</v>
      </c>
      <c r="N92" s="37">
        <f t="shared" si="62"/>
        <v>0.4</v>
      </c>
      <c r="O92" s="36">
        <f t="shared" si="106"/>
        <v>31.5</v>
      </c>
      <c r="P92" s="33">
        <f t="shared" si="63"/>
        <v>13.399999999999999</v>
      </c>
      <c r="Q92" s="27">
        <f t="shared" si="64"/>
        <v>13.799999999999999</v>
      </c>
      <c r="R92" s="27">
        <f t="shared" si="65"/>
        <v>0.4</v>
      </c>
      <c r="S92" s="27">
        <v>8</v>
      </c>
      <c r="T92" s="27">
        <v>12</v>
      </c>
      <c r="U92" s="27">
        <v>12</v>
      </c>
      <c r="V92" s="27">
        <v>17</v>
      </c>
      <c r="W92" s="27">
        <v>17</v>
      </c>
      <c r="X92" s="27">
        <v>17</v>
      </c>
      <c r="Y92" s="27">
        <v>17</v>
      </c>
      <c r="Z92" s="27">
        <f t="shared" si="66"/>
        <v>31.5</v>
      </c>
      <c r="AA92" s="27">
        <v>3.96</v>
      </c>
      <c r="AB92" s="27">
        <v>1.52</v>
      </c>
      <c r="AC92" s="27">
        <v>2.13</v>
      </c>
      <c r="AD92" s="27">
        <v>1.37</v>
      </c>
      <c r="AE92" s="27">
        <v>3.05</v>
      </c>
      <c r="AF92" s="27">
        <v>1.37</v>
      </c>
      <c r="AG92" s="27">
        <f t="shared" si="67"/>
        <v>31.5</v>
      </c>
      <c r="AH92" s="27">
        <f t="shared" si="68"/>
        <v>35.46</v>
      </c>
      <c r="AI92" s="27">
        <f t="shared" si="69"/>
        <v>36.98</v>
      </c>
      <c r="AJ92" s="27">
        <f t="shared" si="70"/>
        <v>39.11</v>
      </c>
      <c r="AK92" s="27">
        <f t="shared" si="71"/>
        <v>40.48</v>
      </c>
      <c r="AL92" s="27">
        <f t="shared" si="72"/>
        <v>43.53</v>
      </c>
      <c r="AM92" s="27">
        <f t="shared" si="73"/>
        <v>44.9</v>
      </c>
      <c r="AN92" s="27">
        <f t="shared" si="74"/>
        <v>0</v>
      </c>
      <c r="AO92" s="27">
        <f t="shared" si="75"/>
        <v>0</v>
      </c>
      <c r="AP92" s="27">
        <f t="shared" si="76"/>
        <v>0</v>
      </c>
      <c r="AQ92" s="27">
        <f t="shared" si="77"/>
        <v>0</v>
      </c>
      <c r="AR92" s="27">
        <f t="shared" si="78"/>
        <v>0</v>
      </c>
      <c r="AS92" s="27">
        <f t="shared" si="79"/>
        <v>0</v>
      </c>
      <c r="AT92" s="27">
        <f t="shared" si="80"/>
        <v>0</v>
      </c>
      <c r="AU92" s="27">
        <f t="shared" si="81"/>
        <v>0</v>
      </c>
      <c r="AV92" s="27">
        <f t="shared" si="82"/>
        <v>0</v>
      </c>
      <c r="AW92" s="27">
        <f t="shared" si="83"/>
        <v>0</v>
      </c>
      <c r="AX92" s="27">
        <f t="shared" si="84"/>
        <v>0</v>
      </c>
      <c r="AY92" s="27">
        <f t="shared" si="85"/>
        <v>0</v>
      </c>
      <c r="AZ92" s="27">
        <f t="shared" si="86"/>
        <v>0</v>
      </c>
      <c r="BA92" s="27">
        <f t="shared" si="87"/>
        <v>0</v>
      </c>
      <c r="BB92" s="27">
        <f t="shared" si="88"/>
        <v>0</v>
      </c>
      <c r="BC92" s="27">
        <f t="shared" si="89"/>
        <v>0</v>
      </c>
      <c r="BD92" s="27">
        <f t="shared" si="90"/>
        <v>0</v>
      </c>
      <c r="BE92" s="27">
        <f t="shared" si="91"/>
        <v>0</v>
      </c>
      <c r="BF92" s="27">
        <f t="shared" si="92"/>
        <v>0</v>
      </c>
      <c r="BG92" s="27">
        <f t="shared" si="93"/>
        <v>0</v>
      </c>
      <c r="BH92" s="27">
        <f t="shared" si="94"/>
        <v>0</v>
      </c>
      <c r="BI92" s="27">
        <f t="shared" si="95"/>
        <v>0</v>
      </c>
      <c r="BJ92" s="27">
        <f t="shared" si="96"/>
        <v>0</v>
      </c>
      <c r="BK92" s="27">
        <f t="shared" si="97"/>
        <v>0</v>
      </c>
      <c r="BL92" s="27">
        <f t="shared" si="98"/>
        <v>0</v>
      </c>
      <c r="BM92" s="27">
        <f t="shared" si="99"/>
        <v>0</v>
      </c>
      <c r="BN92" s="27">
        <f t="shared" si="100"/>
        <v>0</v>
      </c>
      <c r="BO92" s="27">
        <f t="shared" si="101"/>
        <v>0</v>
      </c>
      <c r="BP92" s="29">
        <f t="shared" si="102"/>
        <v>0</v>
      </c>
      <c r="BQ92" s="29">
        <f t="shared" si="103"/>
        <v>0</v>
      </c>
      <c r="BR92" s="27">
        <f t="shared" si="104"/>
        <v>0</v>
      </c>
    </row>
    <row r="93" spans="7:70" ht="12.75">
      <c r="G93" s="27">
        <f t="shared" si="58"/>
        <v>0</v>
      </c>
      <c r="H93" s="27">
        <f t="shared" si="59"/>
        <v>0</v>
      </c>
      <c r="I93" s="27">
        <f t="shared" si="60"/>
        <v>0</v>
      </c>
      <c r="J93" s="27">
        <f t="shared" si="55"/>
        <v>0</v>
      </c>
      <c r="K93" s="27">
        <f t="shared" si="56"/>
        <v>0</v>
      </c>
      <c r="L93" s="27">
        <f t="shared" si="57"/>
        <v>0</v>
      </c>
      <c r="M93" s="37">
        <f t="shared" si="61"/>
        <v>14.2</v>
      </c>
      <c r="N93" s="37">
        <f t="shared" si="62"/>
        <v>0.4</v>
      </c>
      <c r="O93" s="36">
        <f t="shared" si="106"/>
        <v>32</v>
      </c>
      <c r="P93" s="33">
        <f t="shared" si="63"/>
        <v>13.399999999999999</v>
      </c>
      <c r="Q93" s="27">
        <f t="shared" si="64"/>
        <v>13.799999999999999</v>
      </c>
      <c r="R93" s="27">
        <f t="shared" si="65"/>
        <v>0.4</v>
      </c>
      <c r="S93" s="27">
        <v>8</v>
      </c>
      <c r="T93" s="27">
        <v>12</v>
      </c>
      <c r="U93" s="27">
        <v>12</v>
      </c>
      <c r="V93" s="27">
        <v>17</v>
      </c>
      <c r="W93" s="27">
        <v>17</v>
      </c>
      <c r="X93" s="27">
        <v>17</v>
      </c>
      <c r="Y93" s="27">
        <v>17</v>
      </c>
      <c r="Z93" s="27">
        <f t="shared" si="66"/>
        <v>32</v>
      </c>
      <c r="AA93" s="27">
        <v>3.96</v>
      </c>
      <c r="AB93" s="27">
        <v>1.52</v>
      </c>
      <c r="AC93" s="27">
        <v>2.13</v>
      </c>
      <c r="AD93" s="27">
        <v>1.37</v>
      </c>
      <c r="AE93" s="27">
        <v>3.05</v>
      </c>
      <c r="AF93" s="27">
        <v>1.37</v>
      </c>
      <c r="AG93" s="27">
        <f t="shared" si="67"/>
        <v>32</v>
      </c>
      <c r="AH93" s="27">
        <f t="shared" si="68"/>
        <v>35.96</v>
      </c>
      <c r="AI93" s="27">
        <f t="shared" si="69"/>
        <v>37.48</v>
      </c>
      <c r="AJ93" s="27">
        <f t="shared" si="70"/>
        <v>39.61</v>
      </c>
      <c r="AK93" s="27">
        <f t="shared" si="71"/>
        <v>40.98</v>
      </c>
      <c r="AL93" s="27">
        <f t="shared" si="72"/>
        <v>44.03</v>
      </c>
      <c r="AM93" s="27">
        <f t="shared" si="73"/>
        <v>45.4</v>
      </c>
      <c r="AN93" s="27">
        <f t="shared" si="74"/>
        <v>0</v>
      </c>
      <c r="AO93" s="27">
        <f t="shared" si="75"/>
        <v>0</v>
      </c>
      <c r="AP93" s="27">
        <f t="shared" si="76"/>
        <v>0</v>
      </c>
      <c r="AQ93" s="27">
        <f t="shared" si="77"/>
        <v>0</v>
      </c>
      <c r="AR93" s="27">
        <f t="shared" si="78"/>
        <v>0</v>
      </c>
      <c r="AS93" s="27">
        <f t="shared" si="79"/>
        <v>0</v>
      </c>
      <c r="AT93" s="27">
        <f t="shared" si="80"/>
        <v>0</v>
      </c>
      <c r="AU93" s="27">
        <f t="shared" si="81"/>
        <v>0</v>
      </c>
      <c r="AV93" s="27">
        <f t="shared" si="82"/>
        <v>0</v>
      </c>
      <c r="AW93" s="27">
        <f t="shared" si="83"/>
        <v>0</v>
      </c>
      <c r="AX93" s="27">
        <f t="shared" si="84"/>
        <v>0</v>
      </c>
      <c r="AY93" s="27">
        <f t="shared" si="85"/>
        <v>0</v>
      </c>
      <c r="AZ93" s="27">
        <f t="shared" si="86"/>
        <v>0</v>
      </c>
      <c r="BA93" s="27">
        <f t="shared" si="87"/>
        <v>0</v>
      </c>
      <c r="BB93" s="27">
        <f t="shared" si="88"/>
        <v>0</v>
      </c>
      <c r="BC93" s="27">
        <f t="shared" si="89"/>
        <v>0</v>
      </c>
      <c r="BD93" s="27">
        <f t="shared" si="90"/>
        <v>0</v>
      </c>
      <c r="BE93" s="27">
        <f t="shared" si="91"/>
        <v>0</v>
      </c>
      <c r="BF93" s="27">
        <f t="shared" si="92"/>
        <v>0</v>
      </c>
      <c r="BG93" s="27">
        <f t="shared" si="93"/>
        <v>0</v>
      </c>
      <c r="BH93" s="27">
        <f t="shared" si="94"/>
        <v>0</v>
      </c>
      <c r="BI93" s="27">
        <f t="shared" si="95"/>
        <v>0</v>
      </c>
      <c r="BJ93" s="27">
        <f t="shared" si="96"/>
        <v>0</v>
      </c>
      <c r="BK93" s="27">
        <f t="shared" si="97"/>
        <v>0</v>
      </c>
      <c r="BL93" s="27">
        <f t="shared" si="98"/>
        <v>0</v>
      </c>
      <c r="BM93" s="27">
        <f t="shared" si="99"/>
        <v>0</v>
      </c>
      <c r="BN93" s="27">
        <f t="shared" si="100"/>
        <v>0</v>
      </c>
      <c r="BO93" s="27">
        <f t="shared" si="101"/>
        <v>0</v>
      </c>
      <c r="BP93" s="29">
        <f t="shared" si="102"/>
        <v>0</v>
      </c>
      <c r="BQ93" s="29">
        <f t="shared" si="103"/>
        <v>0</v>
      </c>
      <c r="BR93" s="27">
        <f t="shared" si="104"/>
        <v>0</v>
      </c>
    </row>
    <row r="94" spans="7:70" ht="12.75">
      <c r="G94" s="27">
        <f t="shared" si="58"/>
        <v>0</v>
      </c>
      <c r="H94" s="27">
        <f t="shared" si="59"/>
        <v>0</v>
      </c>
      <c r="I94" s="27">
        <f t="shared" si="60"/>
        <v>0</v>
      </c>
      <c r="J94" s="27">
        <f t="shared" si="55"/>
        <v>0</v>
      </c>
      <c r="K94" s="27">
        <f t="shared" si="56"/>
        <v>0</v>
      </c>
      <c r="L94" s="27">
        <f t="shared" si="57"/>
        <v>0</v>
      </c>
      <c r="M94" s="37">
        <f t="shared" si="61"/>
        <v>14.2</v>
      </c>
      <c r="N94" s="37">
        <f t="shared" si="62"/>
        <v>0.4</v>
      </c>
      <c r="O94" s="36">
        <f t="shared" si="106"/>
        <v>32.5</v>
      </c>
      <c r="P94" s="33">
        <f t="shared" si="63"/>
        <v>13.399999999999999</v>
      </c>
      <c r="Q94" s="27">
        <f t="shared" si="64"/>
        <v>13.799999999999999</v>
      </c>
      <c r="R94" s="27">
        <f t="shared" si="65"/>
        <v>0.4</v>
      </c>
      <c r="S94" s="27">
        <v>8</v>
      </c>
      <c r="T94" s="27">
        <v>12</v>
      </c>
      <c r="U94" s="27">
        <v>12</v>
      </c>
      <c r="V94" s="27">
        <v>17</v>
      </c>
      <c r="W94" s="27">
        <v>17</v>
      </c>
      <c r="X94" s="27">
        <v>17</v>
      </c>
      <c r="Y94" s="27">
        <v>17</v>
      </c>
      <c r="Z94" s="27">
        <f t="shared" si="66"/>
        <v>32.5</v>
      </c>
      <c r="AA94" s="27">
        <v>3.96</v>
      </c>
      <c r="AB94" s="27">
        <v>1.52</v>
      </c>
      <c r="AC94" s="27">
        <v>2.13</v>
      </c>
      <c r="AD94" s="27">
        <v>1.37</v>
      </c>
      <c r="AE94" s="27">
        <v>3.05</v>
      </c>
      <c r="AF94" s="27">
        <v>1.37</v>
      </c>
      <c r="AG94" s="27">
        <f t="shared" si="67"/>
        <v>32.5</v>
      </c>
      <c r="AH94" s="27">
        <f t="shared" si="68"/>
        <v>36.46</v>
      </c>
      <c r="AI94" s="27">
        <f t="shared" si="69"/>
        <v>37.98</v>
      </c>
      <c r="AJ94" s="27">
        <f t="shared" si="70"/>
        <v>40.11</v>
      </c>
      <c r="AK94" s="27">
        <f t="shared" si="71"/>
        <v>41.48</v>
      </c>
      <c r="AL94" s="27">
        <f t="shared" si="72"/>
        <v>44.53</v>
      </c>
      <c r="AM94" s="27">
        <f t="shared" si="73"/>
        <v>45.9</v>
      </c>
      <c r="AN94" s="27">
        <f t="shared" si="74"/>
        <v>0</v>
      </c>
      <c r="AO94" s="27">
        <f t="shared" si="75"/>
        <v>0</v>
      </c>
      <c r="AP94" s="27">
        <f t="shared" si="76"/>
        <v>0</v>
      </c>
      <c r="AQ94" s="27">
        <f t="shared" si="77"/>
        <v>0</v>
      </c>
      <c r="AR94" s="27">
        <f t="shared" si="78"/>
        <v>0</v>
      </c>
      <c r="AS94" s="27">
        <f t="shared" si="79"/>
        <v>0</v>
      </c>
      <c r="AT94" s="27">
        <f t="shared" si="80"/>
        <v>0</v>
      </c>
      <c r="AU94" s="27">
        <f t="shared" si="81"/>
        <v>0</v>
      </c>
      <c r="AV94" s="27">
        <f t="shared" si="82"/>
        <v>0</v>
      </c>
      <c r="AW94" s="27">
        <f t="shared" si="83"/>
        <v>0</v>
      </c>
      <c r="AX94" s="27">
        <f t="shared" si="84"/>
        <v>0</v>
      </c>
      <c r="AY94" s="27">
        <f t="shared" si="85"/>
        <v>0</v>
      </c>
      <c r="AZ94" s="27">
        <f t="shared" si="86"/>
        <v>0</v>
      </c>
      <c r="BA94" s="27">
        <f t="shared" si="87"/>
        <v>0</v>
      </c>
      <c r="BB94" s="27">
        <f t="shared" si="88"/>
        <v>0</v>
      </c>
      <c r="BC94" s="27">
        <f t="shared" si="89"/>
        <v>0</v>
      </c>
      <c r="BD94" s="27">
        <f t="shared" si="90"/>
        <v>0</v>
      </c>
      <c r="BE94" s="27">
        <f t="shared" si="91"/>
        <v>0</v>
      </c>
      <c r="BF94" s="27">
        <f t="shared" si="92"/>
        <v>0</v>
      </c>
      <c r="BG94" s="27">
        <f t="shared" si="93"/>
        <v>0</v>
      </c>
      <c r="BH94" s="27">
        <f t="shared" si="94"/>
        <v>0</v>
      </c>
      <c r="BI94" s="27">
        <f t="shared" si="95"/>
        <v>0</v>
      </c>
      <c r="BJ94" s="27">
        <f t="shared" si="96"/>
        <v>0</v>
      </c>
      <c r="BK94" s="27">
        <f t="shared" si="97"/>
        <v>0</v>
      </c>
      <c r="BL94" s="27">
        <f t="shared" si="98"/>
        <v>0</v>
      </c>
      <c r="BM94" s="27">
        <f t="shared" si="99"/>
        <v>0</v>
      </c>
      <c r="BN94" s="27">
        <f t="shared" si="100"/>
        <v>0</v>
      </c>
      <c r="BO94" s="27">
        <f t="shared" si="101"/>
        <v>0</v>
      </c>
      <c r="BP94" s="29">
        <f t="shared" si="102"/>
        <v>0</v>
      </c>
      <c r="BQ94" s="29">
        <f t="shared" si="103"/>
        <v>0</v>
      </c>
      <c r="BR94" s="27">
        <f t="shared" si="104"/>
        <v>0</v>
      </c>
    </row>
    <row r="95" spans="7:70" ht="12.75">
      <c r="G95" s="27">
        <f t="shared" si="58"/>
        <v>0</v>
      </c>
      <c r="H95" s="27">
        <f t="shared" si="59"/>
        <v>0</v>
      </c>
      <c r="I95" s="27">
        <f t="shared" si="60"/>
        <v>0</v>
      </c>
      <c r="J95" s="27">
        <f t="shared" si="55"/>
        <v>0</v>
      </c>
      <c r="K95" s="27">
        <f t="shared" si="56"/>
        <v>0</v>
      </c>
      <c r="L95" s="27">
        <f t="shared" si="57"/>
        <v>0</v>
      </c>
      <c r="M95" s="37">
        <f t="shared" si="61"/>
        <v>14.2</v>
      </c>
      <c r="N95" s="37">
        <f t="shared" si="62"/>
        <v>0.4</v>
      </c>
      <c r="O95" s="36">
        <f t="shared" si="106"/>
        <v>33</v>
      </c>
      <c r="P95" s="33">
        <f t="shared" si="63"/>
        <v>13.399999999999999</v>
      </c>
      <c r="Q95" s="27">
        <f t="shared" si="64"/>
        <v>13.799999999999999</v>
      </c>
      <c r="R95" s="27">
        <f t="shared" si="65"/>
        <v>0.4</v>
      </c>
      <c r="S95" s="27">
        <v>8</v>
      </c>
      <c r="T95" s="27">
        <v>12</v>
      </c>
      <c r="U95" s="27">
        <v>12</v>
      </c>
      <c r="V95" s="27">
        <v>17</v>
      </c>
      <c r="W95" s="27">
        <v>17</v>
      </c>
      <c r="X95" s="27">
        <v>17</v>
      </c>
      <c r="Y95" s="27">
        <v>17</v>
      </c>
      <c r="Z95" s="27">
        <f t="shared" si="66"/>
        <v>33</v>
      </c>
      <c r="AA95" s="27">
        <v>3.96</v>
      </c>
      <c r="AB95" s="27">
        <v>1.52</v>
      </c>
      <c r="AC95" s="27">
        <v>2.13</v>
      </c>
      <c r="AD95" s="27">
        <v>1.37</v>
      </c>
      <c r="AE95" s="27">
        <v>3.05</v>
      </c>
      <c r="AF95" s="27">
        <v>1.37</v>
      </c>
      <c r="AG95" s="27">
        <f t="shared" si="67"/>
        <v>33</v>
      </c>
      <c r="AH95" s="27">
        <f t="shared" si="68"/>
        <v>36.96</v>
      </c>
      <c r="AI95" s="27">
        <f t="shared" si="69"/>
        <v>38.48</v>
      </c>
      <c r="AJ95" s="27">
        <f t="shared" si="70"/>
        <v>40.61</v>
      </c>
      <c r="AK95" s="27">
        <f t="shared" si="71"/>
        <v>41.98</v>
      </c>
      <c r="AL95" s="27">
        <f t="shared" si="72"/>
        <v>45.03</v>
      </c>
      <c r="AM95" s="27">
        <f t="shared" si="73"/>
        <v>46.4</v>
      </c>
      <c r="AN95" s="27">
        <f t="shared" si="74"/>
        <v>0</v>
      </c>
      <c r="AO95" s="27">
        <f t="shared" si="75"/>
        <v>0</v>
      </c>
      <c r="AP95" s="27">
        <f t="shared" si="76"/>
        <v>0</v>
      </c>
      <c r="AQ95" s="27">
        <f t="shared" si="77"/>
        <v>0</v>
      </c>
      <c r="AR95" s="27">
        <f t="shared" si="78"/>
        <v>0</v>
      </c>
      <c r="AS95" s="27">
        <f t="shared" si="79"/>
        <v>0</v>
      </c>
      <c r="AT95" s="27">
        <f t="shared" si="80"/>
        <v>0</v>
      </c>
      <c r="AU95" s="27">
        <f t="shared" si="81"/>
        <v>0</v>
      </c>
      <c r="AV95" s="27">
        <f t="shared" si="82"/>
        <v>0</v>
      </c>
      <c r="AW95" s="27">
        <f t="shared" si="83"/>
        <v>0</v>
      </c>
      <c r="AX95" s="27">
        <f t="shared" si="84"/>
        <v>0</v>
      </c>
      <c r="AY95" s="27">
        <f t="shared" si="85"/>
        <v>0</v>
      </c>
      <c r="AZ95" s="27">
        <f t="shared" si="86"/>
        <v>0</v>
      </c>
      <c r="BA95" s="27">
        <f t="shared" si="87"/>
        <v>0</v>
      </c>
      <c r="BB95" s="27">
        <f t="shared" si="88"/>
        <v>0</v>
      </c>
      <c r="BC95" s="27">
        <f t="shared" si="89"/>
        <v>0</v>
      </c>
      <c r="BD95" s="27">
        <f t="shared" si="90"/>
        <v>0</v>
      </c>
      <c r="BE95" s="27">
        <f t="shared" si="91"/>
        <v>0</v>
      </c>
      <c r="BF95" s="27">
        <f t="shared" si="92"/>
        <v>0</v>
      </c>
      <c r="BG95" s="27">
        <f t="shared" si="93"/>
        <v>0</v>
      </c>
      <c r="BH95" s="27">
        <f t="shared" si="94"/>
        <v>0</v>
      </c>
      <c r="BI95" s="27">
        <f t="shared" si="95"/>
        <v>0</v>
      </c>
      <c r="BJ95" s="27">
        <f t="shared" si="96"/>
        <v>0</v>
      </c>
      <c r="BK95" s="27">
        <f t="shared" si="97"/>
        <v>0</v>
      </c>
      <c r="BL95" s="27">
        <f t="shared" si="98"/>
        <v>0</v>
      </c>
      <c r="BM95" s="27">
        <f t="shared" si="99"/>
        <v>0</v>
      </c>
      <c r="BN95" s="27">
        <f t="shared" si="100"/>
        <v>0</v>
      </c>
      <c r="BO95" s="27">
        <f t="shared" si="101"/>
        <v>0</v>
      </c>
      <c r="BP95" s="29">
        <f t="shared" si="102"/>
        <v>0</v>
      </c>
      <c r="BQ95" s="29">
        <f t="shared" si="103"/>
        <v>0</v>
      </c>
      <c r="BR95" s="27">
        <f t="shared" si="104"/>
        <v>0</v>
      </c>
    </row>
    <row r="96" spans="7:70" ht="12.75">
      <c r="G96" s="27">
        <f t="shared" si="58"/>
        <v>0</v>
      </c>
      <c r="H96" s="27">
        <f t="shared" si="59"/>
        <v>0</v>
      </c>
      <c r="I96" s="27">
        <f t="shared" si="60"/>
        <v>0</v>
      </c>
      <c r="J96" s="27">
        <f t="shared" si="55"/>
        <v>0</v>
      </c>
      <c r="K96" s="27">
        <f t="shared" si="56"/>
        <v>0</v>
      </c>
      <c r="L96" s="27">
        <f t="shared" si="57"/>
        <v>0</v>
      </c>
      <c r="M96" s="37">
        <f t="shared" si="61"/>
        <v>14.2</v>
      </c>
      <c r="N96" s="37">
        <f t="shared" si="62"/>
        <v>0.4</v>
      </c>
      <c r="O96" s="36">
        <f t="shared" si="106"/>
        <v>33.5</v>
      </c>
      <c r="P96" s="33">
        <f t="shared" si="63"/>
        <v>13.399999999999999</v>
      </c>
      <c r="Q96" s="27">
        <f t="shared" si="64"/>
        <v>13.799999999999999</v>
      </c>
      <c r="R96" s="27">
        <f t="shared" si="65"/>
        <v>0.4</v>
      </c>
      <c r="S96" s="27">
        <v>8</v>
      </c>
      <c r="T96" s="27">
        <v>12</v>
      </c>
      <c r="U96" s="27">
        <v>12</v>
      </c>
      <c r="V96" s="27">
        <v>17</v>
      </c>
      <c r="W96" s="27">
        <v>17</v>
      </c>
      <c r="X96" s="27">
        <v>17</v>
      </c>
      <c r="Y96" s="27">
        <v>17</v>
      </c>
      <c r="Z96" s="27">
        <f t="shared" si="66"/>
        <v>33.5</v>
      </c>
      <c r="AA96" s="27">
        <v>3.96</v>
      </c>
      <c r="AB96" s="27">
        <v>1.52</v>
      </c>
      <c r="AC96" s="27">
        <v>2.13</v>
      </c>
      <c r="AD96" s="27">
        <v>1.37</v>
      </c>
      <c r="AE96" s="27">
        <v>3.05</v>
      </c>
      <c r="AF96" s="27">
        <v>1.37</v>
      </c>
      <c r="AG96" s="27">
        <f t="shared" si="67"/>
        <v>33.5</v>
      </c>
      <c r="AH96" s="27">
        <f t="shared" si="68"/>
        <v>37.46</v>
      </c>
      <c r="AI96" s="27">
        <f t="shared" si="69"/>
        <v>38.98</v>
      </c>
      <c r="AJ96" s="27">
        <f t="shared" si="70"/>
        <v>41.11</v>
      </c>
      <c r="AK96" s="27">
        <f t="shared" si="71"/>
        <v>42.48</v>
      </c>
      <c r="AL96" s="27">
        <f t="shared" si="72"/>
        <v>45.53</v>
      </c>
      <c r="AM96" s="27">
        <f t="shared" si="73"/>
        <v>46.9</v>
      </c>
      <c r="AN96" s="27">
        <f t="shared" si="74"/>
        <v>0</v>
      </c>
      <c r="AO96" s="27">
        <f t="shared" si="75"/>
        <v>0</v>
      </c>
      <c r="AP96" s="27">
        <f t="shared" si="76"/>
        <v>0</v>
      </c>
      <c r="AQ96" s="27">
        <f t="shared" si="77"/>
        <v>0</v>
      </c>
      <c r="AR96" s="27">
        <f t="shared" si="78"/>
        <v>0</v>
      </c>
      <c r="AS96" s="27">
        <f t="shared" si="79"/>
        <v>0</v>
      </c>
      <c r="AT96" s="27">
        <f t="shared" si="80"/>
        <v>0</v>
      </c>
      <c r="AU96" s="27">
        <f t="shared" si="81"/>
        <v>0</v>
      </c>
      <c r="AV96" s="27">
        <f t="shared" si="82"/>
        <v>0</v>
      </c>
      <c r="AW96" s="27">
        <f t="shared" si="83"/>
        <v>0</v>
      </c>
      <c r="AX96" s="27">
        <f t="shared" si="84"/>
        <v>0</v>
      </c>
      <c r="AY96" s="27">
        <f t="shared" si="85"/>
        <v>0</v>
      </c>
      <c r="AZ96" s="27">
        <f t="shared" si="86"/>
        <v>0</v>
      </c>
      <c r="BA96" s="27">
        <f t="shared" si="87"/>
        <v>0</v>
      </c>
      <c r="BB96" s="27">
        <f t="shared" si="88"/>
        <v>0</v>
      </c>
      <c r="BC96" s="27">
        <f t="shared" si="89"/>
        <v>0</v>
      </c>
      <c r="BD96" s="27">
        <f t="shared" si="90"/>
        <v>0</v>
      </c>
      <c r="BE96" s="27">
        <f t="shared" si="91"/>
        <v>0</v>
      </c>
      <c r="BF96" s="27">
        <f t="shared" si="92"/>
        <v>0</v>
      </c>
      <c r="BG96" s="27">
        <f t="shared" si="93"/>
        <v>0</v>
      </c>
      <c r="BH96" s="27">
        <f t="shared" si="94"/>
        <v>0</v>
      </c>
      <c r="BI96" s="27">
        <f t="shared" si="95"/>
        <v>0</v>
      </c>
      <c r="BJ96" s="27">
        <f t="shared" si="96"/>
        <v>0</v>
      </c>
      <c r="BK96" s="27">
        <f t="shared" si="97"/>
        <v>0</v>
      </c>
      <c r="BL96" s="27">
        <f t="shared" si="98"/>
        <v>0</v>
      </c>
      <c r="BM96" s="27">
        <f t="shared" si="99"/>
        <v>0</v>
      </c>
      <c r="BN96" s="27">
        <f t="shared" si="100"/>
        <v>0</v>
      </c>
      <c r="BO96" s="27">
        <f t="shared" si="101"/>
        <v>0</v>
      </c>
      <c r="BP96" s="29">
        <f t="shared" si="102"/>
        <v>0</v>
      </c>
      <c r="BQ96" s="29">
        <f t="shared" si="103"/>
        <v>0</v>
      </c>
      <c r="BR96" s="27">
        <f t="shared" si="104"/>
        <v>0</v>
      </c>
    </row>
    <row r="97" spans="7:70" ht="12.75">
      <c r="G97" s="27">
        <f t="shared" si="58"/>
        <v>0</v>
      </c>
      <c r="H97" s="27">
        <f t="shared" si="59"/>
        <v>0</v>
      </c>
      <c r="I97" s="27">
        <f t="shared" si="60"/>
        <v>0</v>
      </c>
      <c r="J97" s="27">
        <f t="shared" si="55"/>
        <v>0</v>
      </c>
      <c r="K97" s="27">
        <f t="shared" si="56"/>
        <v>0</v>
      </c>
      <c r="L97" s="27">
        <f t="shared" si="57"/>
        <v>0</v>
      </c>
      <c r="M97" s="37">
        <f t="shared" si="61"/>
        <v>14.2</v>
      </c>
      <c r="N97" s="37">
        <f t="shared" si="62"/>
        <v>0.4</v>
      </c>
      <c r="O97" s="36">
        <f t="shared" si="106"/>
        <v>34</v>
      </c>
      <c r="P97" s="33">
        <f t="shared" si="63"/>
        <v>13.399999999999999</v>
      </c>
      <c r="Q97" s="27">
        <f t="shared" si="64"/>
        <v>13.799999999999999</v>
      </c>
      <c r="R97" s="27">
        <f t="shared" si="65"/>
        <v>0.4</v>
      </c>
      <c r="S97" s="27">
        <v>8</v>
      </c>
      <c r="T97" s="27">
        <v>12</v>
      </c>
      <c r="U97" s="27">
        <v>12</v>
      </c>
      <c r="V97" s="27">
        <v>17</v>
      </c>
      <c r="W97" s="27">
        <v>17</v>
      </c>
      <c r="X97" s="27">
        <v>17</v>
      </c>
      <c r="Y97" s="27">
        <v>17</v>
      </c>
      <c r="Z97" s="27">
        <f t="shared" si="66"/>
        <v>34</v>
      </c>
      <c r="AA97" s="27">
        <v>3.96</v>
      </c>
      <c r="AB97" s="27">
        <v>1.52</v>
      </c>
      <c r="AC97" s="27">
        <v>2.13</v>
      </c>
      <c r="AD97" s="27">
        <v>1.37</v>
      </c>
      <c r="AE97" s="27">
        <v>3.05</v>
      </c>
      <c r="AF97" s="27">
        <v>1.37</v>
      </c>
      <c r="AG97" s="27">
        <f t="shared" si="67"/>
        <v>34</v>
      </c>
      <c r="AH97" s="27">
        <f t="shared" si="68"/>
        <v>37.96</v>
      </c>
      <c r="AI97" s="27">
        <f t="shared" si="69"/>
        <v>39.48</v>
      </c>
      <c r="AJ97" s="27">
        <f t="shared" si="70"/>
        <v>41.61</v>
      </c>
      <c r="AK97" s="27">
        <f t="shared" si="71"/>
        <v>42.98</v>
      </c>
      <c r="AL97" s="27">
        <f t="shared" si="72"/>
        <v>46.03</v>
      </c>
      <c r="AM97" s="27">
        <f t="shared" si="73"/>
        <v>47.4</v>
      </c>
      <c r="AN97" s="27">
        <f t="shared" si="74"/>
        <v>0</v>
      </c>
      <c r="AO97" s="27">
        <f t="shared" si="75"/>
        <v>0</v>
      </c>
      <c r="AP97" s="27">
        <f t="shared" si="76"/>
        <v>0</v>
      </c>
      <c r="AQ97" s="27">
        <f t="shared" si="77"/>
        <v>0</v>
      </c>
      <c r="AR97" s="27">
        <f t="shared" si="78"/>
        <v>0</v>
      </c>
      <c r="AS97" s="27">
        <f t="shared" si="79"/>
        <v>0</v>
      </c>
      <c r="AT97" s="27">
        <f t="shared" si="80"/>
        <v>0</v>
      </c>
      <c r="AU97" s="27">
        <f t="shared" si="81"/>
        <v>0</v>
      </c>
      <c r="AV97" s="27">
        <f t="shared" si="82"/>
        <v>0</v>
      </c>
      <c r="AW97" s="27">
        <f t="shared" si="83"/>
        <v>0</v>
      </c>
      <c r="AX97" s="27">
        <f t="shared" si="84"/>
        <v>0</v>
      </c>
      <c r="AY97" s="27">
        <f t="shared" si="85"/>
        <v>0</v>
      </c>
      <c r="AZ97" s="27">
        <f t="shared" si="86"/>
        <v>0</v>
      </c>
      <c r="BA97" s="27">
        <f t="shared" si="87"/>
        <v>0</v>
      </c>
      <c r="BB97" s="27">
        <f t="shared" si="88"/>
        <v>0</v>
      </c>
      <c r="BC97" s="27">
        <f t="shared" si="89"/>
        <v>0</v>
      </c>
      <c r="BD97" s="27">
        <f t="shared" si="90"/>
        <v>0</v>
      </c>
      <c r="BE97" s="27">
        <f t="shared" si="91"/>
        <v>0</v>
      </c>
      <c r="BF97" s="27">
        <f t="shared" si="92"/>
        <v>0</v>
      </c>
      <c r="BG97" s="27">
        <f t="shared" si="93"/>
        <v>0</v>
      </c>
      <c r="BH97" s="27">
        <f t="shared" si="94"/>
        <v>0</v>
      </c>
      <c r="BI97" s="27">
        <f t="shared" si="95"/>
        <v>0</v>
      </c>
      <c r="BJ97" s="27">
        <f t="shared" si="96"/>
        <v>0</v>
      </c>
      <c r="BK97" s="27">
        <f t="shared" si="97"/>
        <v>0</v>
      </c>
      <c r="BL97" s="27">
        <f t="shared" si="98"/>
        <v>0</v>
      </c>
      <c r="BM97" s="27">
        <f t="shared" si="99"/>
        <v>0</v>
      </c>
      <c r="BN97" s="27">
        <f t="shared" si="100"/>
        <v>0</v>
      </c>
      <c r="BO97" s="27">
        <f t="shared" si="101"/>
        <v>0</v>
      </c>
      <c r="BP97" s="29">
        <f t="shared" si="102"/>
        <v>0</v>
      </c>
      <c r="BQ97" s="29">
        <f t="shared" si="103"/>
        <v>0</v>
      </c>
      <c r="BR97" s="27">
        <f t="shared" si="104"/>
        <v>0</v>
      </c>
    </row>
    <row r="98" spans="7:70" ht="12.75">
      <c r="G98" s="27">
        <f t="shared" si="58"/>
        <v>0</v>
      </c>
      <c r="H98" s="27">
        <f t="shared" si="59"/>
        <v>0</v>
      </c>
      <c r="I98" s="27">
        <f t="shared" si="60"/>
        <v>0</v>
      </c>
      <c r="J98" s="27">
        <f t="shared" si="55"/>
        <v>0</v>
      </c>
      <c r="K98" s="27">
        <f t="shared" si="56"/>
        <v>0</v>
      </c>
      <c r="L98" s="27">
        <f t="shared" si="57"/>
        <v>0</v>
      </c>
      <c r="M98" s="37">
        <f t="shared" si="61"/>
        <v>14.2</v>
      </c>
      <c r="N98" s="37">
        <f t="shared" si="62"/>
        <v>0.4</v>
      </c>
      <c r="O98" s="36">
        <f t="shared" si="106"/>
        <v>34.5</v>
      </c>
      <c r="P98" s="33">
        <f t="shared" si="63"/>
        <v>13.399999999999999</v>
      </c>
      <c r="Q98" s="27">
        <f t="shared" si="64"/>
        <v>13.799999999999999</v>
      </c>
      <c r="R98" s="27">
        <f t="shared" si="65"/>
        <v>0.4</v>
      </c>
      <c r="S98" s="27">
        <v>8</v>
      </c>
      <c r="T98" s="27">
        <v>12</v>
      </c>
      <c r="U98" s="27">
        <v>12</v>
      </c>
      <c r="V98" s="27">
        <v>17</v>
      </c>
      <c r="W98" s="27">
        <v>17</v>
      </c>
      <c r="X98" s="27">
        <v>17</v>
      </c>
      <c r="Y98" s="27">
        <v>17</v>
      </c>
      <c r="Z98" s="27">
        <f t="shared" si="66"/>
        <v>34.5</v>
      </c>
      <c r="AA98" s="27">
        <v>3.96</v>
      </c>
      <c r="AB98" s="27">
        <v>1.52</v>
      </c>
      <c r="AC98" s="27">
        <v>2.13</v>
      </c>
      <c r="AD98" s="27">
        <v>1.37</v>
      </c>
      <c r="AE98" s="27">
        <v>3.05</v>
      </c>
      <c r="AF98" s="27">
        <v>1.37</v>
      </c>
      <c r="AG98" s="27">
        <f t="shared" si="67"/>
        <v>34.5</v>
      </c>
      <c r="AH98" s="27">
        <f t="shared" si="68"/>
        <v>38.46</v>
      </c>
      <c r="AI98" s="27">
        <f t="shared" si="69"/>
        <v>39.98</v>
      </c>
      <c r="AJ98" s="27">
        <f t="shared" si="70"/>
        <v>42.11</v>
      </c>
      <c r="AK98" s="27">
        <f t="shared" si="71"/>
        <v>43.48</v>
      </c>
      <c r="AL98" s="27">
        <f t="shared" si="72"/>
        <v>46.53</v>
      </c>
      <c r="AM98" s="27">
        <f t="shared" si="73"/>
        <v>47.9</v>
      </c>
      <c r="AN98" s="27">
        <f t="shared" si="74"/>
        <v>0</v>
      </c>
      <c r="AO98" s="27">
        <f t="shared" si="75"/>
        <v>0</v>
      </c>
      <c r="AP98" s="27">
        <f t="shared" si="76"/>
        <v>0</v>
      </c>
      <c r="AQ98" s="27">
        <f t="shared" si="77"/>
        <v>0</v>
      </c>
      <c r="AR98" s="27">
        <f t="shared" si="78"/>
        <v>0</v>
      </c>
      <c r="AS98" s="27">
        <f t="shared" si="79"/>
        <v>0</v>
      </c>
      <c r="AT98" s="27">
        <f t="shared" si="80"/>
        <v>0</v>
      </c>
      <c r="AU98" s="27">
        <f t="shared" si="81"/>
        <v>0</v>
      </c>
      <c r="AV98" s="27">
        <f t="shared" si="82"/>
        <v>0</v>
      </c>
      <c r="AW98" s="27">
        <f t="shared" si="83"/>
        <v>0</v>
      </c>
      <c r="AX98" s="27">
        <f t="shared" si="84"/>
        <v>0</v>
      </c>
      <c r="AY98" s="27">
        <f t="shared" si="85"/>
        <v>0</v>
      </c>
      <c r="AZ98" s="27">
        <f t="shared" si="86"/>
        <v>0</v>
      </c>
      <c r="BA98" s="27">
        <f t="shared" si="87"/>
        <v>0</v>
      </c>
      <c r="BB98" s="27">
        <f t="shared" si="88"/>
        <v>0</v>
      </c>
      <c r="BC98" s="27">
        <f t="shared" si="89"/>
        <v>0</v>
      </c>
      <c r="BD98" s="27">
        <f t="shared" si="90"/>
        <v>0</v>
      </c>
      <c r="BE98" s="27">
        <f t="shared" si="91"/>
        <v>0</v>
      </c>
      <c r="BF98" s="27">
        <f t="shared" si="92"/>
        <v>0</v>
      </c>
      <c r="BG98" s="27">
        <f t="shared" si="93"/>
        <v>0</v>
      </c>
      <c r="BH98" s="27">
        <f t="shared" si="94"/>
        <v>0</v>
      </c>
      <c r="BI98" s="27">
        <f t="shared" si="95"/>
        <v>0</v>
      </c>
      <c r="BJ98" s="27">
        <f t="shared" si="96"/>
        <v>0</v>
      </c>
      <c r="BK98" s="27">
        <f t="shared" si="97"/>
        <v>0</v>
      </c>
      <c r="BL98" s="27">
        <f t="shared" si="98"/>
        <v>0</v>
      </c>
      <c r="BM98" s="27">
        <f t="shared" si="99"/>
        <v>0</v>
      </c>
      <c r="BN98" s="27">
        <f t="shared" si="100"/>
        <v>0</v>
      </c>
      <c r="BO98" s="27">
        <f t="shared" si="101"/>
        <v>0</v>
      </c>
      <c r="BP98" s="29">
        <f t="shared" si="102"/>
        <v>0</v>
      </c>
      <c r="BQ98" s="29">
        <f t="shared" si="103"/>
        <v>0</v>
      </c>
      <c r="BR98" s="27">
        <f t="shared" si="104"/>
        <v>0</v>
      </c>
    </row>
    <row r="99" spans="7:70" ht="12.75">
      <c r="G99" s="27">
        <f t="shared" si="58"/>
        <v>0</v>
      </c>
      <c r="H99" s="27">
        <f t="shared" si="59"/>
        <v>0</v>
      </c>
      <c r="I99" s="27">
        <f t="shared" si="60"/>
        <v>0</v>
      </c>
      <c r="J99" s="27">
        <f t="shared" si="55"/>
        <v>0</v>
      </c>
      <c r="K99" s="27">
        <f t="shared" si="56"/>
        <v>0</v>
      </c>
      <c r="L99" s="27">
        <f t="shared" si="57"/>
        <v>0</v>
      </c>
      <c r="M99" s="37">
        <f t="shared" si="61"/>
        <v>14.2</v>
      </c>
      <c r="N99" s="37">
        <f t="shared" si="62"/>
        <v>0.4</v>
      </c>
      <c r="O99" s="36">
        <f t="shared" si="106"/>
        <v>35</v>
      </c>
      <c r="P99" s="33">
        <f t="shared" si="63"/>
        <v>13.399999999999999</v>
      </c>
      <c r="Q99" s="27">
        <f t="shared" si="64"/>
        <v>13.799999999999999</v>
      </c>
      <c r="R99" s="27">
        <f t="shared" si="65"/>
        <v>0.4</v>
      </c>
      <c r="S99" s="27">
        <v>8</v>
      </c>
      <c r="T99" s="27">
        <v>12</v>
      </c>
      <c r="U99" s="27">
        <v>12</v>
      </c>
      <c r="V99" s="27">
        <v>17</v>
      </c>
      <c r="W99" s="27">
        <v>17</v>
      </c>
      <c r="X99" s="27">
        <v>17</v>
      </c>
      <c r="Y99" s="27">
        <v>17</v>
      </c>
      <c r="Z99" s="27">
        <f t="shared" si="66"/>
        <v>35</v>
      </c>
      <c r="AA99" s="27">
        <v>3.96</v>
      </c>
      <c r="AB99" s="27">
        <v>1.52</v>
      </c>
      <c r="AC99" s="27">
        <v>2.13</v>
      </c>
      <c r="AD99" s="27">
        <v>1.37</v>
      </c>
      <c r="AE99" s="27">
        <v>3.05</v>
      </c>
      <c r="AF99" s="27">
        <v>1.37</v>
      </c>
      <c r="AG99" s="27">
        <f t="shared" si="67"/>
        <v>35</v>
      </c>
      <c r="AH99" s="27">
        <f t="shared" si="68"/>
        <v>38.96</v>
      </c>
      <c r="AI99" s="27">
        <f t="shared" si="69"/>
        <v>40.48</v>
      </c>
      <c r="AJ99" s="27">
        <f t="shared" si="70"/>
        <v>42.61</v>
      </c>
      <c r="AK99" s="27">
        <f t="shared" si="71"/>
        <v>43.98</v>
      </c>
      <c r="AL99" s="27">
        <f t="shared" si="72"/>
        <v>47.03</v>
      </c>
      <c r="AM99" s="27">
        <f t="shared" si="73"/>
        <v>48.4</v>
      </c>
      <c r="AN99" s="27">
        <f t="shared" si="74"/>
        <v>0</v>
      </c>
      <c r="AO99" s="27">
        <f t="shared" si="75"/>
        <v>0</v>
      </c>
      <c r="AP99" s="27">
        <f t="shared" si="76"/>
        <v>0</v>
      </c>
      <c r="AQ99" s="27">
        <f t="shared" si="77"/>
        <v>0</v>
      </c>
      <c r="AR99" s="27">
        <f t="shared" si="78"/>
        <v>0</v>
      </c>
      <c r="AS99" s="27">
        <f t="shared" si="79"/>
        <v>0</v>
      </c>
      <c r="AT99" s="27">
        <f t="shared" si="80"/>
        <v>0</v>
      </c>
      <c r="AU99" s="27">
        <f t="shared" si="81"/>
        <v>0</v>
      </c>
      <c r="AV99" s="27">
        <f t="shared" si="82"/>
        <v>0</v>
      </c>
      <c r="AW99" s="27">
        <f t="shared" si="83"/>
        <v>0</v>
      </c>
      <c r="AX99" s="27">
        <f t="shared" si="84"/>
        <v>0</v>
      </c>
      <c r="AY99" s="27">
        <f t="shared" si="85"/>
        <v>0</v>
      </c>
      <c r="AZ99" s="27">
        <f t="shared" si="86"/>
        <v>0</v>
      </c>
      <c r="BA99" s="27">
        <f t="shared" si="87"/>
        <v>0</v>
      </c>
      <c r="BB99" s="27">
        <f t="shared" si="88"/>
        <v>0</v>
      </c>
      <c r="BC99" s="27">
        <f t="shared" si="89"/>
        <v>0</v>
      </c>
      <c r="BD99" s="27">
        <f t="shared" si="90"/>
        <v>0</v>
      </c>
      <c r="BE99" s="27">
        <f t="shared" si="91"/>
        <v>0</v>
      </c>
      <c r="BF99" s="27">
        <f t="shared" si="92"/>
        <v>0</v>
      </c>
      <c r="BG99" s="27">
        <f t="shared" si="93"/>
        <v>0</v>
      </c>
      <c r="BH99" s="27">
        <f t="shared" si="94"/>
        <v>0</v>
      </c>
      <c r="BI99" s="27">
        <f t="shared" si="95"/>
        <v>0</v>
      </c>
      <c r="BJ99" s="27">
        <f t="shared" si="96"/>
        <v>0</v>
      </c>
      <c r="BK99" s="27">
        <f t="shared" si="97"/>
        <v>0</v>
      </c>
      <c r="BL99" s="27">
        <f t="shared" si="98"/>
        <v>0</v>
      </c>
      <c r="BM99" s="27">
        <f t="shared" si="99"/>
        <v>0</v>
      </c>
      <c r="BN99" s="27">
        <f t="shared" si="100"/>
        <v>0</v>
      </c>
      <c r="BO99" s="27">
        <f t="shared" si="101"/>
        <v>0</v>
      </c>
      <c r="BP99" s="29">
        <f t="shared" si="102"/>
        <v>0</v>
      </c>
      <c r="BQ99" s="29">
        <f t="shared" si="103"/>
        <v>0</v>
      </c>
      <c r="BR99" s="27">
        <f t="shared" si="104"/>
        <v>0</v>
      </c>
    </row>
    <row r="100" spans="7:70" ht="12.75">
      <c r="G100" s="27">
        <f t="shared" si="58"/>
        <v>0</v>
      </c>
      <c r="H100" s="27">
        <f t="shared" si="59"/>
        <v>0</v>
      </c>
      <c r="I100" s="27">
        <f t="shared" si="60"/>
        <v>0</v>
      </c>
      <c r="J100" s="27">
        <f t="shared" si="55"/>
        <v>0</v>
      </c>
      <c r="K100" s="27">
        <f t="shared" si="56"/>
        <v>0</v>
      </c>
      <c r="L100" s="27">
        <f t="shared" si="57"/>
        <v>0</v>
      </c>
      <c r="M100" s="37">
        <f t="shared" si="61"/>
        <v>14.2</v>
      </c>
      <c r="N100" s="37">
        <f t="shared" si="62"/>
        <v>0.4</v>
      </c>
      <c r="O100" s="36">
        <f t="shared" si="106"/>
        <v>35.5</v>
      </c>
      <c r="P100" s="33">
        <f t="shared" si="63"/>
        <v>13.399999999999999</v>
      </c>
      <c r="Q100" s="27">
        <f t="shared" si="64"/>
        <v>13.799999999999999</v>
      </c>
      <c r="R100" s="27">
        <f t="shared" si="65"/>
        <v>0.4</v>
      </c>
      <c r="S100" s="27">
        <v>8</v>
      </c>
      <c r="T100" s="27">
        <v>12</v>
      </c>
      <c r="U100" s="27">
        <v>12</v>
      </c>
      <c r="V100" s="27">
        <v>17</v>
      </c>
      <c r="W100" s="27">
        <v>17</v>
      </c>
      <c r="X100" s="27">
        <v>17</v>
      </c>
      <c r="Y100" s="27">
        <v>17</v>
      </c>
      <c r="Z100" s="27">
        <f t="shared" si="66"/>
        <v>35.5</v>
      </c>
      <c r="AA100" s="27">
        <v>3.96</v>
      </c>
      <c r="AB100" s="27">
        <v>1.52</v>
      </c>
      <c r="AC100" s="27">
        <v>2.13</v>
      </c>
      <c r="AD100" s="27">
        <v>1.37</v>
      </c>
      <c r="AE100" s="27">
        <v>3.05</v>
      </c>
      <c r="AF100" s="27">
        <v>1.37</v>
      </c>
      <c r="AG100" s="27">
        <f t="shared" si="67"/>
        <v>35.5</v>
      </c>
      <c r="AH100" s="27">
        <f t="shared" si="68"/>
        <v>39.46</v>
      </c>
      <c r="AI100" s="27">
        <f t="shared" si="69"/>
        <v>40.98</v>
      </c>
      <c r="AJ100" s="27">
        <f t="shared" si="70"/>
        <v>43.11</v>
      </c>
      <c r="AK100" s="27">
        <f t="shared" si="71"/>
        <v>44.48</v>
      </c>
      <c r="AL100" s="27">
        <f t="shared" si="72"/>
        <v>47.53</v>
      </c>
      <c r="AM100" s="27">
        <f t="shared" si="73"/>
        <v>48.9</v>
      </c>
      <c r="AN100" s="27">
        <f t="shared" si="74"/>
        <v>0</v>
      </c>
      <c r="AO100" s="27">
        <f t="shared" si="75"/>
        <v>0</v>
      </c>
      <c r="AP100" s="27">
        <f t="shared" si="76"/>
        <v>0</v>
      </c>
      <c r="AQ100" s="27">
        <f t="shared" si="77"/>
        <v>0</v>
      </c>
      <c r="AR100" s="27">
        <f t="shared" si="78"/>
        <v>0</v>
      </c>
      <c r="AS100" s="27">
        <f t="shared" si="79"/>
        <v>0</v>
      </c>
      <c r="AT100" s="27">
        <f t="shared" si="80"/>
        <v>0</v>
      </c>
      <c r="AU100" s="27">
        <f t="shared" si="81"/>
        <v>0</v>
      </c>
      <c r="AV100" s="27">
        <f t="shared" si="82"/>
        <v>0</v>
      </c>
      <c r="AW100" s="27">
        <f t="shared" si="83"/>
        <v>0</v>
      </c>
      <c r="AX100" s="27">
        <f t="shared" si="84"/>
        <v>0</v>
      </c>
      <c r="AY100" s="27">
        <f t="shared" si="85"/>
        <v>0</v>
      </c>
      <c r="AZ100" s="27">
        <f t="shared" si="86"/>
        <v>0</v>
      </c>
      <c r="BA100" s="27">
        <f t="shared" si="87"/>
        <v>0</v>
      </c>
      <c r="BB100" s="27">
        <f t="shared" si="88"/>
        <v>0</v>
      </c>
      <c r="BC100" s="27">
        <f t="shared" si="89"/>
        <v>0</v>
      </c>
      <c r="BD100" s="27">
        <f t="shared" si="90"/>
        <v>0</v>
      </c>
      <c r="BE100" s="27">
        <f t="shared" si="91"/>
        <v>0</v>
      </c>
      <c r="BF100" s="27">
        <f t="shared" si="92"/>
        <v>0</v>
      </c>
      <c r="BG100" s="27">
        <f t="shared" si="93"/>
        <v>0</v>
      </c>
      <c r="BH100" s="27">
        <f t="shared" si="94"/>
        <v>0</v>
      </c>
      <c r="BI100" s="27">
        <f t="shared" si="95"/>
        <v>0</v>
      </c>
      <c r="BJ100" s="27">
        <f t="shared" si="96"/>
        <v>0</v>
      </c>
      <c r="BK100" s="27">
        <f t="shared" si="97"/>
        <v>0</v>
      </c>
      <c r="BL100" s="27">
        <f t="shared" si="98"/>
        <v>0</v>
      </c>
      <c r="BM100" s="27">
        <f t="shared" si="99"/>
        <v>0</v>
      </c>
      <c r="BN100" s="27">
        <f t="shared" si="100"/>
        <v>0</v>
      </c>
      <c r="BO100" s="27">
        <f t="shared" si="101"/>
        <v>0</v>
      </c>
      <c r="BP100" s="29">
        <f t="shared" si="102"/>
        <v>0</v>
      </c>
      <c r="BQ100" s="29">
        <f t="shared" si="103"/>
        <v>0</v>
      </c>
      <c r="BR100" s="27">
        <f t="shared" si="104"/>
        <v>0</v>
      </c>
    </row>
    <row r="101" spans="7:70" ht="12.75">
      <c r="G101" s="27">
        <f t="shared" si="58"/>
        <v>0</v>
      </c>
      <c r="H101" s="27">
        <f t="shared" si="59"/>
        <v>0</v>
      </c>
      <c r="I101" s="27">
        <f t="shared" si="60"/>
        <v>0</v>
      </c>
      <c r="J101" s="27">
        <f t="shared" si="55"/>
        <v>0</v>
      </c>
      <c r="K101" s="27">
        <f t="shared" si="56"/>
        <v>0</v>
      </c>
      <c r="L101" s="27">
        <f t="shared" si="57"/>
        <v>0</v>
      </c>
      <c r="M101" s="37">
        <f t="shared" si="61"/>
        <v>14.2</v>
      </c>
      <c r="N101" s="37">
        <f t="shared" si="62"/>
        <v>0.4</v>
      </c>
      <c r="O101" s="36">
        <f t="shared" si="106"/>
        <v>36</v>
      </c>
      <c r="P101" s="33">
        <f t="shared" si="63"/>
        <v>13.399999999999999</v>
      </c>
      <c r="Q101" s="27">
        <f t="shared" si="64"/>
        <v>13.799999999999999</v>
      </c>
      <c r="R101" s="27">
        <f t="shared" si="65"/>
        <v>0.4</v>
      </c>
      <c r="S101" s="27">
        <v>8</v>
      </c>
      <c r="T101" s="27">
        <v>12</v>
      </c>
      <c r="U101" s="27">
        <v>12</v>
      </c>
      <c r="V101" s="27">
        <v>17</v>
      </c>
      <c r="W101" s="27">
        <v>17</v>
      </c>
      <c r="X101" s="27">
        <v>17</v>
      </c>
      <c r="Y101" s="27">
        <v>17</v>
      </c>
      <c r="Z101" s="27">
        <f t="shared" si="66"/>
        <v>36</v>
      </c>
      <c r="AA101" s="27">
        <v>3.96</v>
      </c>
      <c r="AB101" s="27">
        <v>1.52</v>
      </c>
      <c r="AC101" s="27">
        <v>2.13</v>
      </c>
      <c r="AD101" s="27">
        <v>1.37</v>
      </c>
      <c r="AE101" s="27">
        <v>3.05</v>
      </c>
      <c r="AF101" s="27">
        <v>1.37</v>
      </c>
      <c r="AG101" s="27">
        <f t="shared" si="67"/>
        <v>36</v>
      </c>
      <c r="AH101" s="27">
        <f t="shared" si="68"/>
        <v>39.96</v>
      </c>
      <c r="AI101" s="27">
        <f t="shared" si="69"/>
        <v>41.48</v>
      </c>
      <c r="AJ101" s="27">
        <f t="shared" si="70"/>
        <v>43.61</v>
      </c>
      <c r="AK101" s="27">
        <f t="shared" si="71"/>
        <v>44.98</v>
      </c>
      <c r="AL101" s="27">
        <f t="shared" si="72"/>
        <v>48.03</v>
      </c>
      <c r="AM101" s="27">
        <f t="shared" si="73"/>
        <v>49.4</v>
      </c>
      <c r="AN101" s="27">
        <f t="shared" si="74"/>
        <v>0</v>
      </c>
      <c r="AO101" s="27">
        <f t="shared" si="75"/>
        <v>0</v>
      </c>
      <c r="AP101" s="27">
        <f t="shared" si="76"/>
        <v>0</v>
      </c>
      <c r="AQ101" s="27">
        <f t="shared" si="77"/>
        <v>0</v>
      </c>
      <c r="AR101" s="27">
        <f t="shared" si="78"/>
        <v>0</v>
      </c>
      <c r="AS101" s="27">
        <f t="shared" si="79"/>
        <v>0</v>
      </c>
      <c r="AT101" s="27">
        <f t="shared" si="80"/>
        <v>0</v>
      </c>
      <c r="AU101" s="27">
        <f t="shared" si="81"/>
        <v>0</v>
      </c>
      <c r="AV101" s="27">
        <f t="shared" si="82"/>
        <v>0</v>
      </c>
      <c r="AW101" s="27">
        <f t="shared" si="83"/>
        <v>0</v>
      </c>
      <c r="AX101" s="27">
        <f t="shared" si="84"/>
        <v>0</v>
      </c>
      <c r="AY101" s="27">
        <f t="shared" si="85"/>
        <v>0</v>
      </c>
      <c r="AZ101" s="27">
        <f t="shared" si="86"/>
        <v>0</v>
      </c>
      <c r="BA101" s="27">
        <f t="shared" si="87"/>
        <v>0</v>
      </c>
      <c r="BB101" s="27">
        <f t="shared" si="88"/>
        <v>0</v>
      </c>
      <c r="BC101" s="27">
        <f t="shared" si="89"/>
        <v>0</v>
      </c>
      <c r="BD101" s="27">
        <f t="shared" si="90"/>
        <v>0</v>
      </c>
      <c r="BE101" s="27">
        <f t="shared" si="91"/>
        <v>0</v>
      </c>
      <c r="BF101" s="27">
        <f t="shared" si="92"/>
        <v>0</v>
      </c>
      <c r="BG101" s="27">
        <f t="shared" si="93"/>
        <v>0</v>
      </c>
      <c r="BH101" s="27">
        <f t="shared" si="94"/>
        <v>0</v>
      </c>
      <c r="BI101" s="27">
        <f t="shared" si="95"/>
        <v>0</v>
      </c>
      <c r="BJ101" s="27">
        <f t="shared" si="96"/>
        <v>0</v>
      </c>
      <c r="BK101" s="27">
        <f t="shared" si="97"/>
        <v>0</v>
      </c>
      <c r="BL101" s="27">
        <f t="shared" si="98"/>
        <v>0</v>
      </c>
      <c r="BM101" s="27">
        <f t="shared" si="99"/>
        <v>0</v>
      </c>
      <c r="BN101" s="27">
        <f t="shared" si="100"/>
        <v>0</v>
      </c>
      <c r="BO101" s="27">
        <f t="shared" si="101"/>
        <v>0</v>
      </c>
      <c r="BP101" s="29">
        <f t="shared" si="102"/>
        <v>0</v>
      </c>
      <c r="BQ101" s="29">
        <f t="shared" si="103"/>
        <v>0</v>
      </c>
      <c r="BR101" s="27">
        <f t="shared" si="104"/>
        <v>0</v>
      </c>
    </row>
    <row r="102" spans="7:70" ht="12.75">
      <c r="G102" s="27">
        <f t="shared" si="58"/>
        <v>0</v>
      </c>
      <c r="H102" s="27">
        <f t="shared" si="59"/>
        <v>0</v>
      </c>
      <c r="I102" s="27">
        <f t="shared" si="60"/>
        <v>0</v>
      </c>
      <c r="J102" s="27">
        <f t="shared" si="55"/>
        <v>0</v>
      </c>
      <c r="K102" s="27">
        <f t="shared" si="56"/>
        <v>0</v>
      </c>
      <c r="L102" s="27">
        <f t="shared" si="57"/>
        <v>0</v>
      </c>
      <c r="M102" s="37">
        <f t="shared" si="61"/>
        <v>14.2</v>
      </c>
      <c r="N102" s="37">
        <f t="shared" si="62"/>
        <v>0.4</v>
      </c>
      <c r="O102" s="36">
        <f t="shared" si="106"/>
        <v>36.5</v>
      </c>
      <c r="P102" s="33">
        <f t="shared" si="63"/>
        <v>13.399999999999999</v>
      </c>
      <c r="Q102" s="27">
        <f t="shared" si="64"/>
        <v>13.799999999999999</v>
      </c>
      <c r="R102" s="27">
        <f t="shared" si="65"/>
        <v>0.4</v>
      </c>
      <c r="S102" s="27">
        <v>8</v>
      </c>
      <c r="T102" s="27">
        <v>12</v>
      </c>
      <c r="U102" s="27">
        <v>12</v>
      </c>
      <c r="V102" s="27">
        <v>17</v>
      </c>
      <c r="W102" s="27">
        <v>17</v>
      </c>
      <c r="X102" s="27">
        <v>17</v>
      </c>
      <c r="Y102" s="27">
        <v>17</v>
      </c>
      <c r="Z102" s="27">
        <f t="shared" si="66"/>
        <v>36.5</v>
      </c>
      <c r="AA102" s="27">
        <v>3.96</v>
      </c>
      <c r="AB102" s="27">
        <v>1.52</v>
      </c>
      <c r="AC102" s="27">
        <v>2.13</v>
      </c>
      <c r="AD102" s="27">
        <v>1.37</v>
      </c>
      <c r="AE102" s="27">
        <v>3.05</v>
      </c>
      <c r="AF102" s="27">
        <v>1.37</v>
      </c>
      <c r="AG102" s="27">
        <f t="shared" si="67"/>
        <v>36.5</v>
      </c>
      <c r="AH102" s="27">
        <f t="shared" si="68"/>
        <v>40.46</v>
      </c>
      <c r="AI102" s="27">
        <f t="shared" si="69"/>
        <v>41.98</v>
      </c>
      <c r="AJ102" s="27">
        <f t="shared" si="70"/>
        <v>44.11</v>
      </c>
      <c r="AK102" s="27">
        <f t="shared" si="71"/>
        <v>45.48</v>
      </c>
      <c r="AL102" s="27">
        <f t="shared" si="72"/>
        <v>48.53</v>
      </c>
      <c r="AM102" s="27">
        <f t="shared" si="73"/>
        <v>49.9</v>
      </c>
      <c r="AN102" s="27">
        <f t="shared" si="74"/>
        <v>0</v>
      </c>
      <c r="AO102" s="27">
        <f t="shared" si="75"/>
        <v>0</v>
      </c>
      <c r="AP102" s="27">
        <f t="shared" si="76"/>
        <v>0</v>
      </c>
      <c r="AQ102" s="27">
        <f t="shared" si="77"/>
        <v>0</v>
      </c>
      <c r="AR102" s="27">
        <f t="shared" si="78"/>
        <v>0</v>
      </c>
      <c r="AS102" s="27">
        <f t="shared" si="79"/>
        <v>0</v>
      </c>
      <c r="AT102" s="27">
        <f t="shared" si="80"/>
        <v>0</v>
      </c>
      <c r="AU102" s="27">
        <f t="shared" si="81"/>
        <v>0</v>
      </c>
      <c r="AV102" s="27">
        <f t="shared" si="82"/>
        <v>0</v>
      </c>
      <c r="AW102" s="27">
        <f t="shared" si="83"/>
        <v>0</v>
      </c>
      <c r="AX102" s="27">
        <f t="shared" si="84"/>
        <v>0</v>
      </c>
      <c r="AY102" s="27">
        <f t="shared" si="85"/>
        <v>0</v>
      </c>
      <c r="AZ102" s="27">
        <f t="shared" si="86"/>
        <v>0</v>
      </c>
      <c r="BA102" s="27">
        <f t="shared" si="87"/>
        <v>0</v>
      </c>
      <c r="BB102" s="27">
        <f t="shared" si="88"/>
        <v>0</v>
      </c>
      <c r="BC102" s="27">
        <f t="shared" si="89"/>
        <v>0</v>
      </c>
      <c r="BD102" s="27">
        <f t="shared" si="90"/>
        <v>0</v>
      </c>
      <c r="BE102" s="27">
        <f t="shared" si="91"/>
        <v>0</v>
      </c>
      <c r="BF102" s="27">
        <f t="shared" si="92"/>
        <v>0</v>
      </c>
      <c r="BG102" s="27">
        <f t="shared" si="93"/>
        <v>0</v>
      </c>
      <c r="BH102" s="27">
        <f t="shared" si="94"/>
        <v>0</v>
      </c>
      <c r="BI102" s="27">
        <f t="shared" si="95"/>
        <v>0</v>
      </c>
      <c r="BJ102" s="27">
        <f t="shared" si="96"/>
        <v>0</v>
      </c>
      <c r="BK102" s="27">
        <f t="shared" si="97"/>
        <v>0</v>
      </c>
      <c r="BL102" s="27">
        <f t="shared" si="98"/>
        <v>0</v>
      </c>
      <c r="BM102" s="27">
        <f t="shared" si="99"/>
        <v>0</v>
      </c>
      <c r="BN102" s="27">
        <f t="shared" si="100"/>
        <v>0</v>
      </c>
      <c r="BO102" s="27">
        <f t="shared" si="101"/>
        <v>0</v>
      </c>
      <c r="BP102" s="29">
        <f t="shared" si="102"/>
        <v>0</v>
      </c>
      <c r="BQ102" s="29">
        <f t="shared" si="103"/>
        <v>0</v>
      </c>
      <c r="BR102" s="27">
        <f t="shared" si="104"/>
        <v>0</v>
      </c>
    </row>
    <row r="103" spans="7:70" ht="12.75">
      <c r="G103" s="27">
        <f t="shared" si="58"/>
        <v>0</v>
      </c>
      <c r="H103" s="27">
        <f t="shared" si="59"/>
        <v>0</v>
      </c>
      <c r="I103" s="27">
        <f t="shared" si="60"/>
        <v>0</v>
      </c>
      <c r="J103" s="27">
        <f t="shared" si="55"/>
        <v>0</v>
      </c>
      <c r="K103" s="27">
        <f t="shared" si="56"/>
        <v>0</v>
      </c>
      <c r="L103" s="27">
        <f t="shared" si="57"/>
        <v>0</v>
      </c>
      <c r="M103" s="37">
        <f t="shared" si="61"/>
        <v>14.2</v>
      </c>
      <c r="N103" s="37">
        <f t="shared" si="62"/>
        <v>0.4</v>
      </c>
      <c r="O103" s="36">
        <f t="shared" si="106"/>
        <v>37</v>
      </c>
      <c r="P103" s="33">
        <f t="shared" si="63"/>
        <v>13.399999999999999</v>
      </c>
      <c r="Q103" s="27">
        <f t="shared" si="64"/>
        <v>13.799999999999999</v>
      </c>
      <c r="R103" s="27">
        <f t="shared" si="65"/>
        <v>0.4</v>
      </c>
      <c r="S103" s="27">
        <v>8</v>
      </c>
      <c r="T103" s="27">
        <v>12</v>
      </c>
      <c r="U103" s="27">
        <v>12</v>
      </c>
      <c r="V103" s="27">
        <v>17</v>
      </c>
      <c r="W103" s="27">
        <v>17</v>
      </c>
      <c r="X103" s="27">
        <v>17</v>
      </c>
      <c r="Y103" s="27">
        <v>17</v>
      </c>
      <c r="Z103" s="27">
        <f t="shared" si="66"/>
        <v>37</v>
      </c>
      <c r="AA103" s="27">
        <v>3.96</v>
      </c>
      <c r="AB103" s="27">
        <v>1.52</v>
      </c>
      <c r="AC103" s="27">
        <v>2.13</v>
      </c>
      <c r="AD103" s="27">
        <v>1.37</v>
      </c>
      <c r="AE103" s="27">
        <v>3.05</v>
      </c>
      <c r="AF103" s="27">
        <v>1.37</v>
      </c>
      <c r="AG103" s="27">
        <f t="shared" si="67"/>
        <v>37</v>
      </c>
      <c r="AH103" s="27">
        <f t="shared" si="68"/>
        <v>40.96</v>
      </c>
      <c r="AI103" s="27">
        <f t="shared" si="69"/>
        <v>42.48</v>
      </c>
      <c r="AJ103" s="27">
        <f t="shared" si="70"/>
        <v>44.61</v>
      </c>
      <c r="AK103" s="27">
        <f t="shared" si="71"/>
        <v>45.98</v>
      </c>
      <c r="AL103" s="27">
        <f t="shared" si="72"/>
        <v>49.03</v>
      </c>
      <c r="AM103" s="27">
        <f t="shared" si="73"/>
        <v>50.4</v>
      </c>
      <c r="AN103" s="27">
        <f t="shared" si="74"/>
        <v>0</v>
      </c>
      <c r="AO103" s="27">
        <f t="shared" si="75"/>
        <v>0</v>
      </c>
      <c r="AP103" s="27">
        <f t="shared" si="76"/>
        <v>0</v>
      </c>
      <c r="AQ103" s="27">
        <f t="shared" si="77"/>
        <v>0</v>
      </c>
      <c r="AR103" s="27">
        <f t="shared" si="78"/>
        <v>0</v>
      </c>
      <c r="AS103" s="27">
        <f t="shared" si="79"/>
        <v>0</v>
      </c>
      <c r="AT103" s="27">
        <f t="shared" si="80"/>
        <v>0</v>
      </c>
      <c r="AU103" s="27">
        <f t="shared" si="81"/>
        <v>0</v>
      </c>
      <c r="AV103" s="27">
        <f t="shared" si="82"/>
        <v>0</v>
      </c>
      <c r="AW103" s="27">
        <f t="shared" si="83"/>
        <v>0</v>
      </c>
      <c r="AX103" s="27">
        <f t="shared" si="84"/>
        <v>0</v>
      </c>
      <c r="AY103" s="27">
        <f t="shared" si="85"/>
        <v>0</v>
      </c>
      <c r="AZ103" s="27">
        <f t="shared" si="86"/>
        <v>0</v>
      </c>
      <c r="BA103" s="27">
        <f t="shared" si="87"/>
        <v>0</v>
      </c>
      <c r="BB103" s="27">
        <f t="shared" si="88"/>
        <v>0</v>
      </c>
      <c r="BC103" s="27">
        <f t="shared" si="89"/>
        <v>0</v>
      </c>
      <c r="BD103" s="27">
        <f t="shared" si="90"/>
        <v>0</v>
      </c>
      <c r="BE103" s="27">
        <f t="shared" si="91"/>
        <v>0</v>
      </c>
      <c r="BF103" s="27">
        <f t="shared" si="92"/>
        <v>0</v>
      </c>
      <c r="BG103" s="27">
        <f t="shared" si="93"/>
        <v>0</v>
      </c>
      <c r="BH103" s="27">
        <f t="shared" si="94"/>
        <v>0</v>
      </c>
      <c r="BI103" s="27">
        <f t="shared" si="95"/>
        <v>0</v>
      </c>
      <c r="BJ103" s="27">
        <f t="shared" si="96"/>
        <v>0</v>
      </c>
      <c r="BK103" s="27">
        <f t="shared" si="97"/>
        <v>0</v>
      </c>
      <c r="BL103" s="27">
        <f t="shared" si="98"/>
        <v>0</v>
      </c>
      <c r="BM103" s="27">
        <f t="shared" si="99"/>
        <v>0</v>
      </c>
      <c r="BN103" s="27">
        <f t="shared" si="100"/>
        <v>0</v>
      </c>
      <c r="BO103" s="27">
        <f t="shared" si="101"/>
        <v>0</v>
      </c>
      <c r="BP103" s="29">
        <f t="shared" si="102"/>
        <v>0</v>
      </c>
      <c r="BQ103" s="29">
        <f t="shared" si="103"/>
        <v>0</v>
      </c>
      <c r="BR103" s="27">
        <f t="shared" si="104"/>
        <v>0</v>
      </c>
    </row>
    <row r="104" spans="7:70" ht="12.75">
      <c r="G104" s="27">
        <f t="shared" si="58"/>
        <v>0</v>
      </c>
      <c r="H104" s="27">
        <f t="shared" si="59"/>
        <v>0</v>
      </c>
      <c r="I104" s="27">
        <f t="shared" si="60"/>
        <v>0</v>
      </c>
      <c r="J104" s="27">
        <f t="shared" si="55"/>
        <v>0</v>
      </c>
      <c r="K104" s="27">
        <f t="shared" si="56"/>
        <v>0</v>
      </c>
      <c r="L104" s="27">
        <f t="shared" si="57"/>
        <v>0</v>
      </c>
      <c r="M104" s="37">
        <f t="shared" si="61"/>
        <v>14.2</v>
      </c>
      <c r="N104" s="37">
        <f t="shared" si="62"/>
        <v>0.4</v>
      </c>
      <c r="O104" s="36">
        <f t="shared" si="106"/>
        <v>37.5</v>
      </c>
      <c r="P104" s="33">
        <f t="shared" si="63"/>
        <v>13.399999999999999</v>
      </c>
      <c r="Q104" s="27">
        <f t="shared" si="64"/>
        <v>13.799999999999999</v>
      </c>
      <c r="R104" s="27">
        <f t="shared" si="65"/>
        <v>0.4</v>
      </c>
      <c r="S104" s="27">
        <v>8</v>
      </c>
      <c r="T104" s="27">
        <v>12</v>
      </c>
      <c r="U104" s="27">
        <v>12</v>
      </c>
      <c r="V104" s="27">
        <v>17</v>
      </c>
      <c r="W104" s="27">
        <v>17</v>
      </c>
      <c r="X104" s="27">
        <v>17</v>
      </c>
      <c r="Y104" s="27">
        <v>17</v>
      </c>
      <c r="Z104" s="27">
        <f t="shared" si="66"/>
        <v>37.5</v>
      </c>
      <c r="AA104" s="27">
        <v>3.96</v>
      </c>
      <c r="AB104" s="27">
        <v>1.52</v>
      </c>
      <c r="AC104" s="27">
        <v>2.13</v>
      </c>
      <c r="AD104" s="27">
        <v>1.37</v>
      </c>
      <c r="AE104" s="27">
        <v>3.05</v>
      </c>
      <c r="AF104" s="27">
        <v>1.37</v>
      </c>
      <c r="AG104" s="27">
        <f t="shared" si="67"/>
        <v>37.5</v>
      </c>
      <c r="AH104" s="27">
        <f t="shared" si="68"/>
        <v>41.46</v>
      </c>
      <c r="AI104" s="27">
        <f t="shared" si="69"/>
        <v>42.98</v>
      </c>
      <c r="AJ104" s="27">
        <f t="shared" si="70"/>
        <v>45.11</v>
      </c>
      <c r="AK104" s="27">
        <f t="shared" si="71"/>
        <v>46.48</v>
      </c>
      <c r="AL104" s="27">
        <f t="shared" si="72"/>
        <v>49.53</v>
      </c>
      <c r="AM104" s="27">
        <f t="shared" si="73"/>
        <v>50.9</v>
      </c>
      <c r="AN104" s="27">
        <f t="shared" si="74"/>
        <v>0</v>
      </c>
      <c r="AO104" s="27">
        <f t="shared" si="75"/>
        <v>0</v>
      </c>
      <c r="AP104" s="27">
        <f t="shared" si="76"/>
        <v>0</v>
      </c>
      <c r="AQ104" s="27">
        <f t="shared" si="77"/>
        <v>0</v>
      </c>
      <c r="AR104" s="27">
        <f t="shared" si="78"/>
        <v>0</v>
      </c>
      <c r="AS104" s="27">
        <f t="shared" si="79"/>
        <v>0</v>
      </c>
      <c r="AT104" s="27">
        <f t="shared" si="80"/>
        <v>0</v>
      </c>
      <c r="AU104" s="27">
        <f t="shared" si="81"/>
        <v>0</v>
      </c>
      <c r="AV104" s="27">
        <f t="shared" si="82"/>
        <v>0</v>
      </c>
      <c r="AW104" s="27">
        <f t="shared" si="83"/>
        <v>0</v>
      </c>
      <c r="AX104" s="27">
        <f t="shared" si="84"/>
        <v>0</v>
      </c>
      <c r="AY104" s="27">
        <f t="shared" si="85"/>
        <v>0</v>
      </c>
      <c r="AZ104" s="27">
        <f t="shared" si="86"/>
        <v>0</v>
      </c>
      <c r="BA104" s="27">
        <f t="shared" si="87"/>
        <v>0</v>
      </c>
      <c r="BB104" s="27">
        <f t="shared" si="88"/>
        <v>0</v>
      </c>
      <c r="BC104" s="27">
        <f t="shared" si="89"/>
        <v>0</v>
      </c>
      <c r="BD104" s="27">
        <f t="shared" si="90"/>
        <v>0</v>
      </c>
      <c r="BE104" s="27">
        <f t="shared" si="91"/>
        <v>0</v>
      </c>
      <c r="BF104" s="27">
        <f t="shared" si="92"/>
        <v>0</v>
      </c>
      <c r="BG104" s="27">
        <f t="shared" si="93"/>
        <v>0</v>
      </c>
      <c r="BH104" s="27">
        <f t="shared" si="94"/>
        <v>0</v>
      </c>
      <c r="BI104" s="27">
        <f t="shared" si="95"/>
        <v>0</v>
      </c>
      <c r="BJ104" s="27">
        <f t="shared" si="96"/>
        <v>0</v>
      </c>
      <c r="BK104" s="27">
        <f t="shared" si="97"/>
        <v>0</v>
      </c>
      <c r="BL104" s="27">
        <f t="shared" si="98"/>
        <v>0</v>
      </c>
      <c r="BM104" s="27">
        <f t="shared" si="99"/>
        <v>0</v>
      </c>
      <c r="BN104" s="27">
        <f t="shared" si="100"/>
        <v>0</v>
      </c>
      <c r="BO104" s="27">
        <f t="shared" si="101"/>
        <v>0</v>
      </c>
      <c r="BP104" s="29">
        <f t="shared" si="102"/>
        <v>0</v>
      </c>
      <c r="BQ104" s="29">
        <f t="shared" si="103"/>
        <v>0</v>
      </c>
      <c r="BR104" s="27">
        <f t="shared" si="104"/>
        <v>0</v>
      </c>
    </row>
    <row r="105" spans="7:70" ht="12.75">
      <c r="G105" s="27">
        <f t="shared" si="58"/>
        <v>0</v>
      </c>
      <c r="H105" s="27">
        <f t="shared" si="59"/>
        <v>0</v>
      </c>
      <c r="I105" s="27">
        <f t="shared" si="60"/>
        <v>0</v>
      </c>
      <c r="J105" s="27">
        <f t="shared" si="55"/>
        <v>0</v>
      </c>
      <c r="K105" s="27">
        <f t="shared" si="56"/>
        <v>0</v>
      </c>
      <c r="L105" s="27">
        <f t="shared" si="57"/>
        <v>0</v>
      </c>
      <c r="M105" s="37">
        <f t="shared" si="61"/>
        <v>14.2</v>
      </c>
      <c r="N105" s="37">
        <f t="shared" si="62"/>
        <v>0.4</v>
      </c>
      <c r="O105" s="36">
        <f t="shared" si="106"/>
        <v>38</v>
      </c>
      <c r="P105" s="33">
        <f t="shared" si="63"/>
        <v>13.399999999999999</v>
      </c>
      <c r="Q105" s="27">
        <f t="shared" si="64"/>
        <v>13.799999999999999</v>
      </c>
      <c r="R105" s="27">
        <f t="shared" si="65"/>
        <v>0.4</v>
      </c>
      <c r="S105" s="27">
        <v>8</v>
      </c>
      <c r="T105" s="27">
        <v>12</v>
      </c>
      <c r="U105" s="27">
        <v>12</v>
      </c>
      <c r="V105" s="27">
        <v>17</v>
      </c>
      <c r="W105" s="27">
        <v>17</v>
      </c>
      <c r="X105" s="27">
        <v>17</v>
      </c>
      <c r="Y105" s="27">
        <v>17</v>
      </c>
      <c r="Z105" s="27">
        <f t="shared" si="66"/>
        <v>38</v>
      </c>
      <c r="AA105" s="27">
        <v>3.96</v>
      </c>
      <c r="AB105" s="27">
        <v>1.52</v>
      </c>
      <c r="AC105" s="27">
        <v>2.13</v>
      </c>
      <c r="AD105" s="27">
        <v>1.37</v>
      </c>
      <c r="AE105" s="27">
        <v>3.05</v>
      </c>
      <c r="AF105" s="27">
        <v>1.37</v>
      </c>
      <c r="AG105" s="27">
        <f t="shared" si="67"/>
        <v>38</v>
      </c>
      <c r="AH105" s="27">
        <f t="shared" si="68"/>
        <v>41.96</v>
      </c>
      <c r="AI105" s="27">
        <f t="shared" si="69"/>
        <v>43.48</v>
      </c>
      <c r="AJ105" s="27">
        <f t="shared" si="70"/>
        <v>45.61</v>
      </c>
      <c r="AK105" s="27">
        <f t="shared" si="71"/>
        <v>46.98</v>
      </c>
      <c r="AL105" s="27">
        <f t="shared" si="72"/>
        <v>50.03</v>
      </c>
      <c r="AM105" s="27">
        <f t="shared" si="73"/>
        <v>51.4</v>
      </c>
      <c r="AN105" s="27">
        <f t="shared" si="74"/>
        <v>0</v>
      </c>
      <c r="AO105" s="27">
        <f t="shared" si="75"/>
        <v>0</v>
      </c>
      <c r="AP105" s="27">
        <f t="shared" si="76"/>
        <v>0</v>
      </c>
      <c r="AQ105" s="27">
        <f t="shared" si="77"/>
        <v>0</v>
      </c>
      <c r="AR105" s="27">
        <f t="shared" si="78"/>
        <v>0</v>
      </c>
      <c r="AS105" s="27">
        <f t="shared" si="79"/>
        <v>0</v>
      </c>
      <c r="AT105" s="27">
        <f t="shared" si="80"/>
        <v>0</v>
      </c>
      <c r="AU105" s="27">
        <f t="shared" si="81"/>
        <v>0</v>
      </c>
      <c r="AV105" s="27">
        <f t="shared" si="82"/>
        <v>0</v>
      </c>
      <c r="AW105" s="27">
        <f t="shared" si="83"/>
        <v>0</v>
      </c>
      <c r="AX105" s="27">
        <f t="shared" si="84"/>
        <v>0</v>
      </c>
      <c r="AY105" s="27">
        <f t="shared" si="85"/>
        <v>0</v>
      </c>
      <c r="AZ105" s="27">
        <f t="shared" si="86"/>
        <v>0</v>
      </c>
      <c r="BA105" s="27">
        <f t="shared" si="87"/>
        <v>0</v>
      </c>
      <c r="BB105" s="27">
        <f t="shared" si="88"/>
        <v>0</v>
      </c>
      <c r="BC105" s="27">
        <f t="shared" si="89"/>
        <v>0</v>
      </c>
      <c r="BD105" s="27">
        <f t="shared" si="90"/>
        <v>0</v>
      </c>
      <c r="BE105" s="27">
        <f t="shared" si="91"/>
        <v>0</v>
      </c>
      <c r="BF105" s="27">
        <f t="shared" si="92"/>
        <v>0</v>
      </c>
      <c r="BG105" s="27">
        <f t="shared" si="93"/>
        <v>0</v>
      </c>
      <c r="BH105" s="27">
        <f t="shared" si="94"/>
        <v>0</v>
      </c>
      <c r="BI105" s="27">
        <f t="shared" si="95"/>
        <v>0</v>
      </c>
      <c r="BJ105" s="27">
        <f t="shared" si="96"/>
        <v>0</v>
      </c>
      <c r="BK105" s="27">
        <f t="shared" si="97"/>
        <v>0</v>
      </c>
      <c r="BL105" s="27">
        <f t="shared" si="98"/>
        <v>0</v>
      </c>
      <c r="BM105" s="27">
        <f t="shared" si="99"/>
        <v>0</v>
      </c>
      <c r="BN105" s="27">
        <f t="shared" si="100"/>
        <v>0</v>
      </c>
      <c r="BO105" s="27">
        <f t="shared" si="101"/>
        <v>0</v>
      </c>
      <c r="BP105" s="29">
        <f t="shared" si="102"/>
        <v>0</v>
      </c>
      <c r="BQ105" s="29">
        <f t="shared" si="103"/>
        <v>0</v>
      </c>
      <c r="BR105" s="27">
        <f t="shared" si="104"/>
        <v>0</v>
      </c>
    </row>
    <row r="106" spans="7:70" ht="12.75">
      <c r="G106" s="27">
        <f t="shared" si="58"/>
        <v>0</v>
      </c>
      <c r="H106" s="27">
        <f t="shared" si="59"/>
        <v>0</v>
      </c>
      <c r="I106" s="27">
        <f t="shared" si="60"/>
        <v>0</v>
      </c>
      <c r="J106" s="27">
        <f t="shared" si="55"/>
        <v>0</v>
      </c>
      <c r="K106" s="27">
        <f t="shared" si="56"/>
        <v>0</v>
      </c>
      <c r="L106" s="27">
        <f t="shared" si="57"/>
        <v>0</v>
      </c>
      <c r="M106" s="37">
        <f t="shared" si="61"/>
        <v>14.2</v>
      </c>
      <c r="N106" s="37">
        <f t="shared" si="62"/>
        <v>0.4</v>
      </c>
      <c r="O106" s="36">
        <f t="shared" si="106"/>
        <v>38.5</v>
      </c>
      <c r="P106" s="33">
        <f t="shared" si="63"/>
        <v>13.399999999999999</v>
      </c>
      <c r="Q106" s="27">
        <f t="shared" si="64"/>
        <v>13.799999999999999</v>
      </c>
      <c r="R106" s="27">
        <f t="shared" si="65"/>
        <v>0.4</v>
      </c>
      <c r="S106" s="27">
        <v>8</v>
      </c>
      <c r="T106" s="27">
        <v>12</v>
      </c>
      <c r="U106" s="27">
        <v>12</v>
      </c>
      <c r="V106" s="27">
        <v>17</v>
      </c>
      <c r="W106" s="27">
        <v>17</v>
      </c>
      <c r="X106" s="27">
        <v>17</v>
      </c>
      <c r="Y106" s="27">
        <v>17</v>
      </c>
      <c r="Z106" s="27">
        <f t="shared" si="66"/>
        <v>38.5</v>
      </c>
      <c r="AA106" s="27">
        <v>3.96</v>
      </c>
      <c r="AB106" s="27">
        <v>1.52</v>
      </c>
      <c r="AC106" s="27">
        <v>2.13</v>
      </c>
      <c r="AD106" s="27">
        <v>1.37</v>
      </c>
      <c r="AE106" s="27">
        <v>3.05</v>
      </c>
      <c r="AF106" s="27">
        <v>1.37</v>
      </c>
      <c r="AG106" s="27">
        <f t="shared" si="67"/>
        <v>38.5</v>
      </c>
      <c r="AH106" s="27">
        <f t="shared" si="68"/>
        <v>42.46</v>
      </c>
      <c r="AI106" s="27">
        <f t="shared" si="69"/>
        <v>43.98</v>
      </c>
      <c r="AJ106" s="27">
        <f t="shared" si="70"/>
        <v>46.11</v>
      </c>
      <c r="AK106" s="27">
        <f t="shared" si="71"/>
        <v>47.48</v>
      </c>
      <c r="AL106" s="27">
        <f t="shared" si="72"/>
        <v>50.53</v>
      </c>
      <c r="AM106" s="27">
        <f t="shared" si="73"/>
        <v>51.9</v>
      </c>
      <c r="AN106" s="27">
        <f t="shared" si="74"/>
        <v>0</v>
      </c>
      <c r="AO106" s="27">
        <f t="shared" si="75"/>
        <v>0</v>
      </c>
      <c r="AP106" s="27">
        <f t="shared" si="76"/>
        <v>0</v>
      </c>
      <c r="AQ106" s="27">
        <f t="shared" si="77"/>
        <v>0</v>
      </c>
      <c r="AR106" s="27">
        <f t="shared" si="78"/>
        <v>0</v>
      </c>
      <c r="AS106" s="27">
        <f t="shared" si="79"/>
        <v>0</v>
      </c>
      <c r="AT106" s="27">
        <f t="shared" si="80"/>
        <v>0</v>
      </c>
      <c r="AU106" s="27">
        <f t="shared" si="81"/>
        <v>0</v>
      </c>
      <c r="AV106" s="27">
        <f t="shared" si="82"/>
        <v>0</v>
      </c>
      <c r="AW106" s="27">
        <f t="shared" si="83"/>
        <v>0</v>
      </c>
      <c r="AX106" s="27">
        <f t="shared" si="84"/>
        <v>0</v>
      </c>
      <c r="AY106" s="27">
        <f t="shared" si="85"/>
        <v>0</v>
      </c>
      <c r="AZ106" s="27">
        <f t="shared" si="86"/>
        <v>0</v>
      </c>
      <c r="BA106" s="27">
        <f t="shared" si="87"/>
        <v>0</v>
      </c>
      <c r="BB106" s="27">
        <f t="shared" si="88"/>
        <v>0</v>
      </c>
      <c r="BC106" s="27">
        <f t="shared" si="89"/>
        <v>0</v>
      </c>
      <c r="BD106" s="27">
        <f t="shared" si="90"/>
        <v>0</v>
      </c>
      <c r="BE106" s="27">
        <f t="shared" si="91"/>
        <v>0</v>
      </c>
      <c r="BF106" s="27">
        <f t="shared" si="92"/>
        <v>0</v>
      </c>
      <c r="BG106" s="27">
        <f t="shared" si="93"/>
        <v>0</v>
      </c>
      <c r="BH106" s="27">
        <f t="shared" si="94"/>
        <v>0</v>
      </c>
      <c r="BI106" s="27">
        <f t="shared" si="95"/>
        <v>0</v>
      </c>
      <c r="BJ106" s="27">
        <f t="shared" si="96"/>
        <v>0</v>
      </c>
      <c r="BK106" s="27">
        <f t="shared" si="97"/>
        <v>0</v>
      </c>
      <c r="BL106" s="27">
        <f t="shared" si="98"/>
        <v>0</v>
      </c>
      <c r="BM106" s="27">
        <f t="shared" si="99"/>
        <v>0</v>
      </c>
      <c r="BN106" s="27">
        <f t="shared" si="100"/>
        <v>0</v>
      </c>
      <c r="BO106" s="27">
        <f t="shared" si="101"/>
        <v>0</v>
      </c>
      <c r="BP106" s="29">
        <f t="shared" si="102"/>
        <v>0</v>
      </c>
      <c r="BQ106" s="29">
        <f t="shared" si="103"/>
        <v>0</v>
      </c>
      <c r="BR106" s="27">
        <f t="shared" si="104"/>
        <v>0</v>
      </c>
    </row>
    <row r="107" spans="7:70" ht="12.75">
      <c r="G107" s="27">
        <f t="shared" si="58"/>
        <v>0</v>
      </c>
      <c r="H107" s="27">
        <f t="shared" si="59"/>
        <v>0</v>
      </c>
      <c r="I107" s="27">
        <f t="shared" si="60"/>
        <v>0</v>
      </c>
      <c r="J107" s="27">
        <f t="shared" si="55"/>
        <v>0</v>
      </c>
      <c r="K107" s="27">
        <f t="shared" si="56"/>
        <v>0</v>
      </c>
      <c r="L107" s="27">
        <f t="shared" si="57"/>
        <v>0</v>
      </c>
      <c r="M107" s="37">
        <f t="shared" si="61"/>
        <v>14.2</v>
      </c>
      <c r="N107" s="37">
        <f t="shared" si="62"/>
        <v>0.4</v>
      </c>
      <c r="O107" s="36">
        <f t="shared" si="106"/>
        <v>39</v>
      </c>
      <c r="P107" s="33">
        <f t="shared" si="63"/>
        <v>13.399999999999999</v>
      </c>
      <c r="Q107" s="27">
        <f t="shared" si="64"/>
        <v>13.799999999999999</v>
      </c>
      <c r="R107" s="27">
        <f t="shared" si="65"/>
        <v>0.4</v>
      </c>
      <c r="S107" s="27">
        <v>8</v>
      </c>
      <c r="T107" s="27">
        <v>12</v>
      </c>
      <c r="U107" s="27">
        <v>12</v>
      </c>
      <c r="V107" s="27">
        <v>17</v>
      </c>
      <c r="W107" s="27">
        <v>17</v>
      </c>
      <c r="X107" s="27">
        <v>17</v>
      </c>
      <c r="Y107" s="27">
        <v>17</v>
      </c>
      <c r="Z107" s="27">
        <f t="shared" si="66"/>
        <v>39</v>
      </c>
      <c r="AA107" s="27">
        <v>3.96</v>
      </c>
      <c r="AB107" s="27">
        <v>1.52</v>
      </c>
      <c r="AC107" s="27">
        <v>2.13</v>
      </c>
      <c r="AD107" s="27">
        <v>1.37</v>
      </c>
      <c r="AE107" s="27">
        <v>3.05</v>
      </c>
      <c r="AF107" s="27">
        <v>1.37</v>
      </c>
      <c r="AG107" s="27">
        <f t="shared" si="67"/>
        <v>39</v>
      </c>
      <c r="AH107" s="27">
        <f t="shared" si="68"/>
        <v>42.96</v>
      </c>
      <c r="AI107" s="27">
        <f t="shared" si="69"/>
        <v>44.48</v>
      </c>
      <c r="AJ107" s="27">
        <f t="shared" si="70"/>
        <v>46.61</v>
      </c>
      <c r="AK107" s="27">
        <f t="shared" si="71"/>
        <v>47.98</v>
      </c>
      <c r="AL107" s="27">
        <f t="shared" si="72"/>
        <v>51.03</v>
      </c>
      <c r="AM107" s="27">
        <f t="shared" si="73"/>
        <v>52.4</v>
      </c>
      <c r="AN107" s="27">
        <f t="shared" si="74"/>
        <v>0</v>
      </c>
      <c r="AO107" s="27">
        <f t="shared" si="75"/>
        <v>0</v>
      </c>
      <c r="AP107" s="27">
        <f t="shared" si="76"/>
        <v>0</v>
      </c>
      <c r="AQ107" s="27">
        <f t="shared" si="77"/>
        <v>0</v>
      </c>
      <c r="AR107" s="27">
        <f t="shared" si="78"/>
        <v>0</v>
      </c>
      <c r="AS107" s="27">
        <f t="shared" si="79"/>
        <v>0</v>
      </c>
      <c r="AT107" s="27">
        <f t="shared" si="80"/>
        <v>0</v>
      </c>
      <c r="AU107" s="27">
        <f t="shared" si="81"/>
        <v>0</v>
      </c>
      <c r="AV107" s="27">
        <f t="shared" si="82"/>
        <v>0</v>
      </c>
      <c r="AW107" s="27">
        <f t="shared" si="83"/>
        <v>0</v>
      </c>
      <c r="AX107" s="27">
        <f t="shared" si="84"/>
        <v>0</v>
      </c>
      <c r="AY107" s="27">
        <f t="shared" si="85"/>
        <v>0</v>
      </c>
      <c r="AZ107" s="27">
        <f t="shared" si="86"/>
        <v>0</v>
      </c>
      <c r="BA107" s="27">
        <f t="shared" si="87"/>
        <v>0</v>
      </c>
      <c r="BB107" s="27">
        <f t="shared" si="88"/>
        <v>0</v>
      </c>
      <c r="BC107" s="27">
        <f t="shared" si="89"/>
        <v>0</v>
      </c>
      <c r="BD107" s="27">
        <f t="shared" si="90"/>
        <v>0</v>
      </c>
      <c r="BE107" s="27">
        <f t="shared" si="91"/>
        <v>0</v>
      </c>
      <c r="BF107" s="27">
        <f t="shared" si="92"/>
        <v>0</v>
      </c>
      <c r="BG107" s="27">
        <f t="shared" si="93"/>
        <v>0</v>
      </c>
      <c r="BH107" s="27">
        <f t="shared" si="94"/>
        <v>0</v>
      </c>
      <c r="BI107" s="27">
        <f t="shared" si="95"/>
        <v>0</v>
      </c>
      <c r="BJ107" s="27">
        <f t="shared" si="96"/>
        <v>0</v>
      </c>
      <c r="BK107" s="27">
        <f t="shared" si="97"/>
        <v>0</v>
      </c>
      <c r="BL107" s="27">
        <f t="shared" si="98"/>
        <v>0</v>
      </c>
      <c r="BM107" s="27">
        <f t="shared" si="99"/>
        <v>0</v>
      </c>
      <c r="BN107" s="27">
        <f t="shared" si="100"/>
        <v>0</v>
      </c>
      <c r="BO107" s="27">
        <f t="shared" si="101"/>
        <v>0</v>
      </c>
      <c r="BP107" s="29">
        <f t="shared" si="102"/>
        <v>0</v>
      </c>
      <c r="BQ107" s="29">
        <f t="shared" si="103"/>
        <v>0</v>
      </c>
      <c r="BR107" s="27">
        <f t="shared" si="104"/>
        <v>0</v>
      </c>
    </row>
    <row r="108" spans="7:70" ht="12.75">
      <c r="G108" s="27">
        <f t="shared" si="58"/>
        <v>0</v>
      </c>
      <c r="H108" s="27">
        <f t="shared" si="59"/>
        <v>0</v>
      </c>
      <c r="I108" s="27">
        <f t="shared" si="60"/>
        <v>0</v>
      </c>
      <c r="J108" s="27">
        <f t="shared" si="55"/>
        <v>0</v>
      </c>
      <c r="K108" s="27">
        <f t="shared" si="56"/>
        <v>0</v>
      </c>
      <c r="L108" s="27">
        <f t="shared" si="57"/>
        <v>0</v>
      </c>
      <c r="M108" s="37">
        <f t="shared" si="61"/>
        <v>14.2</v>
      </c>
      <c r="N108" s="37">
        <f t="shared" si="62"/>
        <v>0.4</v>
      </c>
      <c r="O108" s="36">
        <f t="shared" si="106"/>
        <v>39.5</v>
      </c>
      <c r="P108" s="33">
        <f t="shared" si="63"/>
        <v>13.399999999999999</v>
      </c>
      <c r="Q108" s="27">
        <f t="shared" si="64"/>
        <v>13.799999999999999</v>
      </c>
      <c r="R108" s="27">
        <f t="shared" si="65"/>
        <v>0.4</v>
      </c>
      <c r="S108" s="27">
        <v>8</v>
      </c>
      <c r="T108" s="27">
        <v>12</v>
      </c>
      <c r="U108" s="27">
        <v>12</v>
      </c>
      <c r="V108" s="27">
        <v>17</v>
      </c>
      <c r="W108" s="27">
        <v>17</v>
      </c>
      <c r="X108" s="27">
        <v>17</v>
      </c>
      <c r="Y108" s="27">
        <v>17</v>
      </c>
      <c r="Z108" s="27">
        <f t="shared" si="66"/>
        <v>39.5</v>
      </c>
      <c r="AA108" s="27">
        <v>3.96</v>
      </c>
      <c r="AB108" s="27">
        <v>1.52</v>
      </c>
      <c r="AC108" s="27">
        <v>2.13</v>
      </c>
      <c r="AD108" s="27">
        <v>1.37</v>
      </c>
      <c r="AE108" s="27">
        <v>3.05</v>
      </c>
      <c r="AF108" s="27">
        <v>1.37</v>
      </c>
      <c r="AG108" s="27">
        <f t="shared" si="67"/>
        <v>39.5</v>
      </c>
      <c r="AH108" s="27">
        <f t="shared" si="68"/>
        <v>43.46</v>
      </c>
      <c r="AI108" s="27">
        <f t="shared" si="69"/>
        <v>44.98</v>
      </c>
      <c r="AJ108" s="27">
        <f t="shared" si="70"/>
        <v>47.11</v>
      </c>
      <c r="AK108" s="27">
        <f t="shared" si="71"/>
        <v>48.48</v>
      </c>
      <c r="AL108" s="27">
        <f t="shared" si="72"/>
        <v>51.53</v>
      </c>
      <c r="AM108" s="27">
        <f t="shared" si="73"/>
        <v>52.9</v>
      </c>
      <c r="AN108" s="27">
        <f t="shared" si="74"/>
        <v>0</v>
      </c>
      <c r="AO108" s="27">
        <f t="shared" si="75"/>
        <v>0</v>
      </c>
      <c r="AP108" s="27">
        <f t="shared" si="76"/>
        <v>0</v>
      </c>
      <c r="AQ108" s="27">
        <f t="shared" si="77"/>
        <v>0</v>
      </c>
      <c r="AR108" s="27">
        <f t="shared" si="78"/>
        <v>0</v>
      </c>
      <c r="AS108" s="27">
        <f t="shared" si="79"/>
        <v>0</v>
      </c>
      <c r="AT108" s="27">
        <f t="shared" si="80"/>
        <v>0</v>
      </c>
      <c r="AU108" s="27">
        <f t="shared" si="81"/>
        <v>0</v>
      </c>
      <c r="AV108" s="27">
        <f t="shared" si="82"/>
        <v>0</v>
      </c>
      <c r="AW108" s="27">
        <f t="shared" si="83"/>
        <v>0</v>
      </c>
      <c r="AX108" s="27">
        <f t="shared" si="84"/>
        <v>0</v>
      </c>
      <c r="AY108" s="27">
        <f t="shared" si="85"/>
        <v>0</v>
      </c>
      <c r="AZ108" s="27">
        <f t="shared" si="86"/>
        <v>0</v>
      </c>
      <c r="BA108" s="27">
        <f t="shared" si="87"/>
        <v>0</v>
      </c>
      <c r="BB108" s="27">
        <f t="shared" si="88"/>
        <v>0</v>
      </c>
      <c r="BC108" s="27">
        <f t="shared" si="89"/>
        <v>0</v>
      </c>
      <c r="BD108" s="27">
        <f t="shared" si="90"/>
        <v>0</v>
      </c>
      <c r="BE108" s="27">
        <f t="shared" si="91"/>
        <v>0</v>
      </c>
      <c r="BF108" s="27">
        <f t="shared" si="92"/>
        <v>0</v>
      </c>
      <c r="BG108" s="27">
        <f t="shared" si="93"/>
        <v>0</v>
      </c>
      <c r="BH108" s="27">
        <f t="shared" si="94"/>
        <v>0</v>
      </c>
      <c r="BI108" s="27">
        <f t="shared" si="95"/>
        <v>0</v>
      </c>
      <c r="BJ108" s="27">
        <f t="shared" si="96"/>
        <v>0</v>
      </c>
      <c r="BK108" s="27">
        <f t="shared" si="97"/>
        <v>0</v>
      </c>
      <c r="BL108" s="27">
        <f t="shared" si="98"/>
        <v>0</v>
      </c>
      <c r="BM108" s="27">
        <f t="shared" si="99"/>
        <v>0</v>
      </c>
      <c r="BN108" s="27">
        <f t="shared" si="100"/>
        <v>0</v>
      </c>
      <c r="BO108" s="27">
        <f t="shared" si="101"/>
        <v>0</v>
      </c>
      <c r="BP108" s="29">
        <f t="shared" si="102"/>
        <v>0</v>
      </c>
      <c r="BQ108" s="29">
        <f t="shared" si="103"/>
        <v>0</v>
      </c>
      <c r="BR108" s="27">
        <f t="shared" si="104"/>
        <v>0</v>
      </c>
    </row>
    <row r="109" spans="7:70" ht="12.75">
      <c r="G109" s="27">
        <f t="shared" si="58"/>
        <v>0</v>
      </c>
      <c r="H109" s="27">
        <f t="shared" si="59"/>
        <v>0</v>
      </c>
      <c r="I109" s="27">
        <f t="shared" si="60"/>
        <v>0</v>
      </c>
      <c r="J109" s="27">
        <f t="shared" si="55"/>
        <v>0</v>
      </c>
      <c r="K109" s="27">
        <f t="shared" si="56"/>
        <v>0</v>
      </c>
      <c r="L109" s="27">
        <f t="shared" si="57"/>
        <v>0</v>
      </c>
      <c r="M109" s="37">
        <f t="shared" si="61"/>
        <v>14.2</v>
      </c>
      <c r="N109" s="37">
        <f t="shared" si="62"/>
        <v>0.4</v>
      </c>
      <c r="O109" s="36">
        <f t="shared" si="106"/>
        <v>40</v>
      </c>
      <c r="P109" s="33">
        <f t="shared" si="63"/>
        <v>13.399999999999999</v>
      </c>
      <c r="Q109" s="27">
        <f t="shared" si="64"/>
        <v>13.799999999999999</v>
      </c>
      <c r="R109" s="27">
        <f t="shared" si="65"/>
        <v>0.4</v>
      </c>
      <c r="S109" s="27">
        <v>8</v>
      </c>
      <c r="T109" s="27">
        <v>12</v>
      </c>
      <c r="U109" s="27">
        <v>12</v>
      </c>
      <c r="V109" s="27">
        <v>17</v>
      </c>
      <c r="W109" s="27">
        <v>17</v>
      </c>
      <c r="X109" s="27">
        <v>17</v>
      </c>
      <c r="Y109" s="27">
        <v>17</v>
      </c>
      <c r="Z109" s="27">
        <f t="shared" si="66"/>
        <v>40</v>
      </c>
      <c r="AA109" s="27">
        <v>3.96</v>
      </c>
      <c r="AB109" s="27">
        <v>1.52</v>
      </c>
      <c r="AC109" s="27">
        <v>2.13</v>
      </c>
      <c r="AD109" s="27">
        <v>1.37</v>
      </c>
      <c r="AE109" s="27">
        <v>3.05</v>
      </c>
      <c r="AF109" s="27">
        <v>1.37</v>
      </c>
      <c r="AG109" s="27">
        <f t="shared" si="67"/>
        <v>40</v>
      </c>
      <c r="AH109" s="27">
        <f t="shared" si="68"/>
        <v>43.96</v>
      </c>
      <c r="AI109" s="27">
        <f t="shared" si="69"/>
        <v>45.48</v>
      </c>
      <c r="AJ109" s="27">
        <f t="shared" si="70"/>
        <v>47.61</v>
      </c>
      <c r="AK109" s="27">
        <f t="shared" si="71"/>
        <v>48.98</v>
      </c>
      <c r="AL109" s="27">
        <f t="shared" si="72"/>
        <v>52.03</v>
      </c>
      <c r="AM109" s="27">
        <f t="shared" si="73"/>
        <v>53.4</v>
      </c>
      <c r="AN109" s="27">
        <f t="shared" si="74"/>
        <v>0</v>
      </c>
      <c r="AO109" s="27">
        <f t="shared" si="75"/>
        <v>0</v>
      </c>
      <c r="AP109" s="27">
        <f t="shared" si="76"/>
        <v>0</v>
      </c>
      <c r="AQ109" s="27">
        <f t="shared" si="77"/>
        <v>0</v>
      </c>
      <c r="AR109" s="27">
        <f t="shared" si="78"/>
        <v>0</v>
      </c>
      <c r="AS109" s="27">
        <f t="shared" si="79"/>
        <v>0</v>
      </c>
      <c r="AT109" s="27">
        <f t="shared" si="80"/>
        <v>0</v>
      </c>
      <c r="AU109" s="27">
        <f t="shared" si="81"/>
        <v>0</v>
      </c>
      <c r="AV109" s="27">
        <f t="shared" si="82"/>
        <v>0</v>
      </c>
      <c r="AW109" s="27">
        <f t="shared" si="83"/>
        <v>0</v>
      </c>
      <c r="AX109" s="27">
        <f t="shared" si="84"/>
        <v>0</v>
      </c>
      <c r="AY109" s="27">
        <f t="shared" si="85"/>
        <v>0</v>
      </c>
      <c r="AZ109" s="27">
        <f t="shared" si="86"/>
        <v>0</v>
      </c>
      <c r="BA109" s="27">
        <f t="shared" si="87"/>
        <v>0</v>
      </c>
      <c r="BB109" s="27">
        <f t="shared" si="88"/>
        <v>0</v>
      </c>
      <c r="BC109" s="27">
        <f t="shared" si="89"/>
        <v>0</v>
      </c>
      <c r="BD109" s="27">
        <f t="shared" si="90"/>
        <v>0</v>
      </c>
      <c r="BE109" s="27">
        <f t="shared" si="91"/>
        <v>0</v>
      </c>
      <c r="BF109" s="27">
        <f t="shared" si="92"/>
        <v>0</v>
      </c>
      <c r="BG109" s="27">
        <f t="shared" si="93"/>
        <v>0</v>
      </c>
      <c r="BH109" s="27">
        <f t="shared" si="94"/>
        <v>0</v>
      </c>
      <c r="BI109" s="27">
        <f t="shared" si="95"/>
        <v>0</v>
      </c>
      <c r="BJ109" s="27">
        <f t="shared" si="96"/>
        <v>0</v>
      </c>
      <c r="BK109" s="27">
        <f t="shared" si="97"/>
        <v>0</v>
      </c>
      <c r="BL109" s="27">
        <f t="shared" si="98"/>
        <v>0</v>
      </c>
      <c r="BM109" s="27">
        <f t="shared" si="99"/>
        <v>0</v>
      </c>
      <c r="BN109" s="27">
        <f t="shared" si="100"/>
        <v>0</v>
      </c>
      <c r="BO109" s="27">
        <f t="shared" si="101"/>
        <v>0</v>
      </c>
      <c r="BP109" s="29">
        <f t="shared" si="102"/>
        <v>0</v>
      </c>
      <c r="BQ109" s="29">
        <f t="shared" si="103"/>
        <v>0</v>
      </c>
      <c r="BR109" s="27">
        <f t="shared" si="104"/>
        <v>0</v>
      </c>
    </row>
    <row r="110" spans="7:70" ht="12.75">
      <c r="G110" s="27">
        <f t="shared" si="58"/>
        <v>0</v>
      </c>
      <c r="H110" s="27">
        <f t="shared" si="59"/>
        <v>0</v>
      </c>
      <c r="I110" s="27">
        <f t="shared" si="60"/>
        <v>0</v>
      </c>
      <c r="J110" s="27">
        <f t="shared" si="55"/>
        <v>0</v>
      </c>
      <c r="K110" s="27">
        <f t="shared" si="56"/>
        <v>0</v>
      </c>
      <c r="L110" s="27">
        <f t="shared" si="57"/>
        <v>0</v>
      </c>
      <c r="M110" s="37">
        <f t="shared" si="61"/>
        <v>14.2</v>
      </c>
      <c r="N110" s="37">
        <f t="shared" si="62"/>
        <v>0.4</v>
      </c>
      <c r="O110" s="36">
        <f t="shared" si="106"/>
        <v>40.5</v>
      </c>
      <c r="P110" s="33">
        <f t="shared" si="63"/>
        <v>13.399999999999999</v>
      </c>
      <c r="Q110" s="27">
        <f t="shared" si="64"/>
        <v>13.799999999999999</v>
      </c>
      <c r="R110" s="27">
        <f t="shared" si="65"/>
        <v>0.4</v>
      </c>
      <c r="S110" s="27">
        <v>8</v>
      </c>
      <c r="T110" s="27">
        <v>12</v>
      </c>
      <c r="U110" s="27">
        <v>12</v>
      </c>
      <c r="V110" s="27">
        <v>17</v>
      </c>
      <c r="W110" s="27">
        <v>17</v>
      </c>
      <c r="X110" s="27">
        <v>17</v>
      </c>
      <c r="Y110" s="27">
        <v>17</v>
      </c>
      <c r="Z110" s="27">
        <f t="shared" si="66"/>
        <v>40.5</v>
      </c>
      <c r="AA110" s="27">
        <v>3.96</v>
      </c>
      <c r="AB110" s="27">
        <v>1.52</v>
      </c>
      <c r="AC110" s="27">
        <v>2.13</v>
      </c>
      <c r="AD110" s="27">
        <v>1.37</v>
      </c>
      <c r="AE110" s="27">
        <v>3.05</v>
      </c>
      <c r="AF110" s="27">
        <v>1.37</v>
      </c>
      <c r="AG110" s="27">
        <f t="shared" si="67"/>
        <v>40.5</v>
      </c>
      <c r="AH110" s="27">
        <f t="shared" si="68"/>
        <v>44.46</v>
      </c>
      <c r="AI110" s="27">
        <f t="shared" si="69"/>
        <v>45.98</v>
      </c>
      <c r="AJ110" s="27">
        <f t="shared" si="70"/>
        <v>48.11</v>
      </c>
      <c r="AK110" s="27">
        <f t="shared" si="71"/>
        <v>49.48</v>
      </c>
      <c r="AL110" s="27">
        <f t="shared" si="72"/>
        <v>52.53</v>
      </c>
      <c r="AM110" s="27">
        <f t="shared" si="73"/>
        <v>53.9</v>
      </c>
      <c r="AN110" s="27">
        <f t="shared" si="74"/>
        <v>0</v>
      </c>
      <c r="AO110" s="27">
        <f t="shared" si="75"/>
        <v>0</v>
      </c>
      <c r="AP110" s="27">
        <f t="shared" si="76"/>
        <v>0</v>
      </c>
      <c r="AQ110" s="27">
        <f t="shared" si="77"/>
        <v>0</v>
      </c>
      <c r="AR110" s="27">
        <f t="shared" si="78"/>
        <v>0</v>
      </c>
      <c r="AS110" s="27">
        <f t="shared" si="79"/>
        <v>0</v>
      </c>
      <c r="AT110" s="27">
        <f t="shared" si="80"/>
        <v>0</v>
      </c>
      <c r="AU110" s="27">
        <f t="shared" si="81"/>
        <v>0</v>
      </c>
      <c r="AV110" s="27">
        <f t="shared" si="82"/>
        <v>0</v>
      </c>
      <c r="AW110" s="27">
        <f t="shared" si="83"/>
        <v>0</v>
      </c>
      <c r="AX110" s="27">
        <f t="shared" si="84"/>
        <v>0</v>
      </c>
      <c r="AY110" s="27">
        <f t="shared" si="85"/>
        <v>0</v>
      </c>
      <c r="AZ110" s="27">
        <f t="shared" si="86"/>
        <v>0</v>
      </c>
      <c r="BA110" s="27">
        <f t="shared" si="87"/>
        <v>0</v>
      </c>
      <c r="BB110" s="27">
        <f t="shared" si="88"/>
        <v>0</v>
      </c>
      <c r="BC110" s="27">
        <f t="shared" si="89"/>
        <v>0</v>
      </c>
      <c r="BD110" s="27">
        <f t="shared" si="90"/>
        <v>0</v>
      </c>
      <c r="BE110" s="27">
        <f t="shared" si="91"/>
        <v>0</v>
      </c>
      <c r="BF110" s="27">
        <f t="shared" si="92"/>
        <v>0</v>
      </c>
      <c r="BG110" s="27">
        <f t="shared" si="93"/>
        <v>0</v>
      </c>
      <c r="BH110" s="27">
        <f t="shared" si="94"/>
        <v>0</v>
      </c>
      <c r="BI110" s="27">
        <f t="shared" si="95"/>
        <v>0</v>
      </c>
      <c r="BJ110" s="27">
        <f t="shared" si="96"/>
        <v>0</v>
      </c>
      <c r="BK110" s="27">
        <f t="shared" si="97"/>
        <v>0</v>
      </c>
      <c r="BL110" s="27">
        <f t="shared" si="98"/>
        <v>0</v>
      </c>
      <c r="BM110" s="27">
        <f t="shared" si="99"/>
        <v>0</v>
      </c>
      <c r="BN110" s="27">
        <f t="shared" si="100"/>
        <v>0</v>
      </c>
      <c r="BO110" s="27">
        <f t="shared" si="101"/>
        <v>0</v>
      </c>
      <c r="BP110" s="29">
        <f t="shared" si="102"/>
        <v>0</v>
      </c>
      <c r="BQ110" s="29">
        <f t="shared" si="103"/>
        <v>0</v>
      </c>
      <c r="BR110" s="27">
        <f t="shared" si="104"/>
        <v>0</v>
      </c>
    </row>
    <row r="111" spans="7:70" ht="12.75">
      <c r="G111" s="27">
        <f t="shared" si="58"/>
        <v>0</v>
      </c>
      <c r="H111" s="27">
        <f t="shared" si="59"/>
        <v>0</v>
      </c>
      <c r="I111" s="27">
        <f t="shared" si="60"/>
        <v>0</v>
      </c>
      <c r="J111" s="27">
        <f t="shared" si="55"/>
        <v>0</v>
      </c>
      <c r="K111" s="27">
        <f t="shared" si="56"/>
        <v>0</v>
      </c>
      <c r="L111" s="27">
        <f t="shared" si="57"/>
        <v>0</v>
      </c>
      <c r="M111" s="37">
        <f t="shared" si="61"/>
        <v>14.2</v>
      </c>
      <c r="N111" s="37">
        <f t="shared" si="62"/>
        <v>0.4</v>
      </c>
      <c r="O111" s="36">
        <f t="shared" si="106"/>
        <v>41</v>
      </c>
      <c r="P111" s="33">
        <f t="shared" si="63"/>
        <v>13.399999999999999</v>
      </c>
      <c r="Q111" s="27">
        <f t="shared" si="64"/>
        <v>13.799999999999999</v>
      </c>
      <c r="R111" s="27">
        <f t="shared" si="65"/>
        <v>0.4</v>
      </c>
      <c r="S111" s="27">
        <v>8</v>
      </c>
      <c r="T111" s="27">
        <v>12</v>
      </c>
      <c r="U111" s="27">
        <v>12</v>
      </c>
      <c r="V111" s="27">
        <v>17</v>
      </c>
      <c r="W111" s="27">
        <v>17</v>
      </c>
      <c r="X111" s="27">
        <v>17</v>
      </c>
      <c r="Y111" s="27">
        <v>17</v>
      </c>
      <c r="Z111" s="27">
        <f t="shared" si="66"/>
        <v>41</v>
      </c>
      <c r="AA111" s="27">
        <v>3.96</v>
      </c>
      <c r="AB111" s="27">
        <v>1.52</v>
      </c>
      <c r="AC111" s="27">
        <v>2.13</v>
      </c>
      <c r="AD111" s="27">
        <v>1.37</v>
      </c>
      <c r="AE111" s="27">
        <v>3.05</v>
      </c>
      <c r="AF111" s="27">
        <v>1.37</v>
      </c>
      <c r="AG111" s="27">
        <f t="shared" si="67"/>
        <v>41</v>
      </c>
      <c r="AH111" s="27">
        <f t="shared" si="68"/>
        <v>44.96</v>
      </c>
      <c r="AI111" s="27">
        <f t="shared" si="69"/>
        <v>46.48</v>
      </c>
      <c r="AJ111" s="27">
        <f t="shared" si="70"/>
        <v>48.61</v>
      </c>
      <c r="AK111" s="27">
        <f t="shared" si="71"/>
        <v>49.98</v>
      </c>
      <c r="AL111" s="27">
        <f t="shared" si="72"/>
        <v>53.03</v>
      </c>
      <c r="AM111" s="27">
        <f t="shared" si="73"/>
        <v>54.4</v>
      </c>
      <c r="AN111" s="27">
        <f t="shared" si="74"/>
        <v>0</v>
      </c>
      <c r="AO111" s="27">
        <f t="shared" si="75"/>
        <v>0</v>
      </c>
      <c r="AP111" s="27">
        <f t="shared" si="76"/>
        <v>0</v>
      </c>
      <c r="AQ111" s="27">
        <f t="shared" si="77"/>
        <v>0</v>
      </c>
      <c r="AR111" s="27">
        <f t="shared" si="78"/>
        <v>0</v>
      </c>
      <c r="AS111" s="27">
        <f t="shared" si="79"/>
        <v>0</v>
      </c>
      <c r="AT111" s="27">
        <f t="shared" si="80"/>
        <v>0</v>
      </c>
      <c r="AU111" s="27">
        <f t="shared" si="81"/>
        <v>0</v>
      </c>
      <c r="AV111" s="27">
        <f t="shared" si="82"/>
        <v>0</v>
      </c>
      <c r="AW111" s="27">
        <f t="shared" si="83"/>
        <v>0</v>
      </c>
      <c r="AX111" s="27">
        <f t="shared" si="84"/>
        <v>0</v>
      </c>
      <c r="AY111" s="27">
        <f t="shared" si="85"/>
        <v>0</v>
      </c>
      <c r="AZ111" s="27">
        <f t="shared" si="86"/>
        <v>0</v>
      </c>
      <c r="BA111" s="27">
        <f t="shared" si="87"/>
        <v>0</v>
      </c>
      <c r="BB111" s="27">
        <f t="shared" si="88"/>
        <v>0</v>
      </c>
      <c r="BC111" s="27">
        <f t="shared" si="89"/>
        <v>0</v>
      </c>
      <c r="BD111" s="27">
        <f t="shared" si="90"/>
        <v>0</v>
      </c>
      <c r="BE111" s="27">
        <f t="shared" si="91"/>
        <v>0</v>
      </c>
      <c r="BF111" s="27">
        <f t="shared" si="92"/>
        <v>0</v>
      </c>
      <c r="BG111" s="27">
        <f t="shared" si="93"/>
        <v>0</v>
      </c>
      <c r="BH111" s="27">
        <f t="shared" si="94"/>
        <v>0</v>
      </c>
      <c r="BI111" s="27">
        <f t="shared" si="95"/>
        <v>0</v>
      </c>
      <c r="BJ111" s="27">
        <f t="shared" si="96"/>
        <v>0</v>
      </c>
      <c r="BK111" s="27">
        <f t="shared" si="97"/>
        <v>0</v>
      </c>
      <c r="BL111" s="27">
        <f t="shared" si="98"/>
        <v>0</v>
      </c>
      <c r="BM111" s="27">
        <f t="shared" si="99"/>
        <v>0</v>
      </c>
      <c r="BN111" s="27">
        <f t="shared" si="100"/>
        <v>0</v>
      </c>
      <c r="BO111" s="27">
        <f t="shared" si="101"/>
        <v>0</v>
      </c>
      <c r="BP111" s="29">
        <f t="shared" si="102"/>
        <v>0</v>
      </c>
      <c r="BQ111" s="29">
        <f t="shared" si="103"/>
        <v>0</v>
      </c>
      <c r="BR111" s="27">
        <f t="shared" si="104"/>
        <v>0</v>
      </c>
    </row>
    <row r="112" spans="7:70" ht="12.75">
      <c r="G112" s="27">
        <f t="shared" si="58"/>
        <v>0</v>
      </c>
      <c r="H112" s="27">
        <f t="shared" si="59"/>
        <v>0</v>
      </c>
      <c r="I112" s="27">
        <f t="shared" si="60"/>
        <v>0</v>
      </c>
      <c r="J112" s="27">
        <f t="shared" si="55"/>
        <v>0</v>
      </c>
      <c r="K112" s="27">
        <f t="shared" si="56"/>
        <v>0</v>
      </c>
      <c r="L112" s="27">
        <f t="shared" si="57"/>
        <v>0</v>
      </c>
      <c r="M112" s="37">
        <f t="shared" si="61"/>
        <v>14.2</v>
      </c>
      <c r="N112" s="37">
        <f t="shared" si="62"/>
        <v>0.4</v>
      </c>
      <c r="O112" s="36">
        <f t="shared" si="106"/>
        <v>41.5</v>
      </c>
      <c r="P112" s="33">
        <f t="shared" si="63"/>
        <v>13.399999999999999</v>
      </c>
      <c r="Q112" s="27">
        <f t="shared" si="64"/>
        <v>13.799999999999999</v>
      </c>
      <c r="R112" s="27">
        <f t="shared" si="65"/>
        <v>0.4</v>
      </c>
      <c r="S112" s="27">
        <v>8</v>
      </c>
      <c r="T112" s="27">
        <v>12</v>
      </c>
      <c r="U112" s="27">
        <v>12</v>
      </c>
      <c r="V112" s="27">
        <v>17</v>
      </c>
      <c r="W112" s="27">
        <v>17</v>
      </c>
      <c r="X112" s="27">
        <v>17</v>
      </c>
      <c r="Y112" s="27">
        <v>17</v>
      </c>
      <c r="Z112" s="27">
        <f t="shared" si="66"/>
        <v>41.5</v>
      </c>
      <c r="AA112" s="27">
        <v>3.96</v>
      </c>
      <c r="AB112" s="27">
        <v>1.52</v>
      </c>
      <c r="AC112" s="27">
        <v>2.13</v>
      </c>
      <c r="AD112" s="27">
        <v>1.37</v>
      </c>
      <c r="AE112" s="27">
        <v>3.05</v>
      </c>
      <c r="AF112" s="27">
        <v>1.37</v>
      </c>
      <c r="AG112" s="27">
        <f t="shared" si="67"/>
        <v>41.5</v>
      </c>
      <c r="AH112" s="27">
        <f t="shared" si="68"/>
        <v>45.46</v>
      </c>
      <c r="AI112" s="27">
        <f t="shared" si="69"/>
        <v>46.98</v>
      </c>
      <c r="AJ112" s="27">
        <f t="shared" si="70"/>
        <v>49.11</v>
      </c>
      <c r="AK112" s="27">
        <f t="shared" si="71"/>
        <v>50.48</v>
      </c>
      <c r="AL112" s="27">
        <f t="shared" si="72"/>
        <v>53.53</v>
      </c>
      <c r="AM112" s="27">
        <f t="shared" si="73"/>
        <v>54.9</v>
      </c>
      <c r="AN112" s="27">
        <f t="shared" si="74"/>
        <v>0</v>
      </c>
      <c r="AO112" s="27">
        <f t="shared" si="75"/>
        <v>0</v>
      </c>
      <c r="AP112" s="27">
        <f t="shared" si="76"/>
        <v>0</v>
      </c>
      <c r="AQ112" s="27">
        <f t="shared" si="77"/>
        <v>0</v>
      </c>
      <c r="AR112" s="27">
        <f t="shared" si="78"/>
        <v>0</v>
      </c>
      <c r="AS112" s="27">
        <f t="shared" si="79"/>
        <v>0</v>
      </c>
      <c r="AT112" s="27">
        <f t="shared" si="80"/>
        <v>0</v>
      </c>
      <c r="AU112" s="27">
        <f t="shared" si="81"/>
        <v>0</v>
      </c>
      <c r="AV112" s="27">
        <f t="shared" si="82"/>
        <v>0</v>
      </c>
      <c r="AW112" s="27">
        <f t="shared" si="83"/>
        <v>0</v>
      </c>
      <c r="AX112" s="27">
        <f t="shared" si="84"/>
        <v>0</v>
      </c>
      <c r="AY112" s="27">
        <f t="shared" si="85"/>
        <v>0</v>
      </c>
      <c r="AZ112" s="27">
        <f t="shared" si="86"/>
        <v>0</v>
      </c>
      <c r="BA112" s="27">
        <f t="shared" si="87"/>
        <v>0</v>
      </c>
      <c r="BB112" s="27">
        <f t="shared" si="88"/>
        <v>0</v>
      </c>
      <c r="BC112" s="27">
        <f t="shared" si="89"/>
        <v>0</v>
      </c>
      <c r="BD112" s="27">
        <f t="shared" si="90"/>
        <v>0</v>
      </c>
      <c r="BE112" s="27">
        <f t="shared" si="91"/>
        <v>0</v>
      </c>
      <c r="BF112" s="27">
        <f t="shared" si="92"/>
        <v>0</v>
      </c>
      <c r="BG112" s="27">
        <f t="shared" si="93"/>
        <v>0</v>
      </c>
      <c r="BH112" s="27">
        <f t="shared" si="94"/>
        <v>0</v>
      </c>
      <c r="BI112" s="27">
        <f t="shared" si="95"/>
        <v>0</v>
      </c>
      <c r="BJ112" s="27">
        <f t="shared" si="96"/>
        <v>0</v>
      </c>
      <c r="BK112" s="27">
        <f t="shared" si="97"/>
        <v>0</v>
      </c>
      <c r="BL112" s="27">
        <f t="shared" si="98"/>
        <v>0</v>
      </c>
      <c r="BM112" s="27">
        <f t="shared" si="99"/>
        <v>0</v>
      </c>
      <c r="BN112" s="27">
        <f t="shared" si="100"/>
        <v>0</v>
      </c>
      <c r="BO112" s="27">
        <f t="shared" si="101"/>
        <v>0</v>
      </c>
      <c r="BP112" s="29">
        <f t="shared" si="102"/>
        <v>0</v>
      </c>
      <c r="BQ112" s="29">
        <f t="shared" si="103"/>
        <v>0</v>
      </c>
      <c r="BR112" s="27">
        <f t="shared" si="104"/>
        <v>0</v>
      </c>
    </row>
    <row r="113" spans="7:70" ht="12.75">
      <c r="G113" s="27">
        <f t="shared" si="58"/>
        <v>0</v>
      </c>
      <c r="H113" s="27">
        <f t="shared" si="59"/>
        <v>0</v>
      </c>
      <c r="I113" s="27">
        <f t="shared" si="60"/>
        <v>0</v>
      </c>
      <c r="J113" s="27">
        <f t="shared" si="55"/>
        <v>0</v>
      </c>
      <c r="K113" s="27">
        <f t="shared" si="56"/>
        <v>0</v>
      </c>
      <c r="L113" s="27">
        <f t="shared" si="57"/>
        <v>0</v>
      </c>
      <c r="M113" s="37">
        <f t="shared" si="61"/>
        <v>14.2</v>
      </c>
      <c r="N113" s="37">
        <f t="shared" si="62"/>
        <v>0.4</v>
      </c>
      <c r="O113" s="36">
        <f t="shared" si="106"/>
        <v>42</v>
      </c>
      <c r="P113" s="33">
        <f t="shared" si="63"/>
        <v>13.399999999999999</v>
      </c>
      <c r="Q113" s="27">
        <f t="shared" si="64"/>
        <v>13.799999999999999</v>
      </c>
      <c r="R113" s="27">
        <f t="shared" si="65"/>
        <v>0.4</v>
      </c>
      <c r="S113" s="27">
        <v>8</v>
      </c>
      <c r="T113" s="27">
        <v>12</v>
      </c>
      <c r="U113" s="27">
        <v>12</v>
      </c>
      <c r="V113" s="27">
        <v>17</v>
      </c>
      <c r="W113" s="27">
        <v>17</v>
      </c>
      <c r="X113" s="27">
        <v>17</v>
      </c>
      <c r="Y113" s="27">
        <v>17</v>
      </c>
      <c r="Z113" s="27">
        <f t="shared" si="66"/>
        <v>42</v>
      </c>
      <c r="AA113" s="27">
        <v>3.96</v>
      </c>
      <c r="AB113" s="27">
        <v>1.52</v>
      </c>
      <c r="AC113" s="27">
        <v>2.13</v>
      </c>
      <c r="AD113" s="27">
        <v>1.37</v>
      </c>
      <c r="AE113" s="27">
        <v>3.05</v>
      </c>
      <c r="AF113" s="27">
        <v>1.37</v>
      </c>
      <c r="AG113" s="27">
        <f t="shared" si="67"/>
        <v>42</v>
      </c>
      <c r="AH113" s="27">
        <f t="shared" si="68"/>
        <v>45.96</v>
      </c>
      <c r="AI113" s="27">
        <f t="shared" si="69"/>
        <v>47.48</v>
      </c>
      <c r="AJ113" s="27">
        <f t="shared" si="70"/>
        <v>49.61</v>
      </c>
      <c r="AK113" s="27">
        <f t="shared" si="71"/>
        <v>50.98</v>
      </c>
      <c r="AL113" s="27">
        <f t="shared" si="72"/>
        <v>54.03</v>
      </c>
      <c r="AM113" s="27">
        <f t="shared" si="73"/>
        <v>55.4</v>
      </c>
      <c r="AN113" s="27">
        <f t="shared" si="74"/>
        <v>0</v>
      </c>
      <c r="AO113" s="27">
        <f t="shared" si="75"/>
        <v>0</v>
      </c>
      <c r="AP113" s="27">
        <f t="shared" si="76"/>
        <v>0</v>
      </c>
      <c r="AQ113" s="27">
        <f t="shared" si="77"/>
        <v>0</v>
      </c>
      <c r="AR113" s="27">
        <f t="shared" si="78"/>
        <v>0</v>
      </c>
      <c r="AS113" s="27">
        <f t="shared" si="79"/>
        <v>0</v>
      </c>
      <c r="AT113" s="27">
        <f t="shared" si="80"/>
        <v>0</v>
      </c>
      <c r="AU113" s="27">
        <f t="shared" si="81"/>
        <v>0</v>
      </c>
      <c r="AV113" s="27">
        <f t="shared" si="82"/>
        <v>0</v>
      </c>
      <c r="AW113" s="27">
        <f t="shared" si="83"/>
        <v>0</v>
      </c>
      <c r="AX113" s="27">
        <f t="shared" si="84"/>
        <v>0</v>
      </c>
      <c r="AY113" s="27">
        <f t="shared" si="85"/>
        <v>0</v>
      </c>
      <c r="AZ113" s="27">
        <f t="shared" si="86"/>
        <v>0</v>
      </c>
      <c r="BA113" s="27">
        <f t="shared" si="87"/>
        <v>0</v>
      </c>
      <c r="BB113" s="27">
        <f t="shared" si="88"/>
        <v>0</v>
      </c>
      <c r="BC113" s="27">
        <f t="shared" si="89"/>
        <v>0</v>
      </c>
      <c r="BD113" s="27">
        <f t="shared" si="90"/>
        <v>0</v>
      </c>
      <c r="BE113" s="27">
        <f t="shared" si="91"/>
        <v>0</v>
      </c>
      <c r="BF113" s="27">
        <f t="shared" si="92"/>
        <v>0</v>
      </c>
      <c r="BG113" s="27">
        <f t="shared" si="93"/>
        <v>0</v>
      </c>
      <c r="BH113" s="27">
        <f t="shared" si="94"/>
        <v>0</v>
      </c>
      <c r="BI113" s="27">
        <f t="shared" si="95"/>
        <v>0</v>
      </c>
      <c r="BJ113" s="27">
        <f t="shared" si="96"/>
        <v>0</v>
      </c>
      <c r="BK113" s="27">
        <f t="shared" si="97"/>
        <v>0</v>
      </c>
      <c r="BL113" s="27">
        <f t="shared" si="98"/>
        <v>0</v>
      </c>
      <c r="BM113" s="27">
        <f t="shared" si="99"/>
        <v>0</v>
      </c>
      <c r="BN113" s="27">
        <f t="shared" si="100"/>
        <v>0</v>
      </c>
      <c r="BO113" s="27">
        <f t="shared" si="101"/>
        <v>0</v>
      </c>
      <c r="BP113" s="29">
        <f t="shared" si="102"/>
        <v>0</v>
      </c>
      <c r="BQ113" s="29">
        <f t="shared" si="103"/>
        <v>0</v>
      </c>
      <c r="BR113" s="27">
        <f t="shared" si="104"/>
        <v>0</v>
      </c>
    </row>
    <row r="114" spans="7:70" ht="12.75">
      <c r="G114" s="27">
        <f t="shared" si="58"/>
        <v>0</v>
      </c>
      <c r="H114" s="27">
        <f t="shared" si="59"/>
        <v>0</v>
      </c>
      <c r="I114" s="27">
        <f t="shared" si="60"/>
        <v>0</v>
      </c>
      <c r="J114" s="27">
        <f t="shared" si="55"/>
        <v>0</v>
      </c>
      <c r="K114" s="27">
        <f t="shared" si="56"/>
        <v>0</v>
      </c>
      <c r="L114" s="27">
        <f t="shared" si="57"/>
        <v>0</v>
      </c>
      <c r="M114" s="37">
        <f t="shared" si="61"/>
        <v>14.2</v>
      </c>
      <c r="N114" s="37">
        <f t="shared" si="62"/>
        <v>0.4</v>
      </c>
      <c r="O114" s="36">
        <f t="shared" si="106"/>
        <v>42.5</v>
      </c>
      <c r="P114" s="33">
        <f t="shared" si="63"/>
        <v>13.399999999999999</v>
      </c>
      <c r="Q114" s="27">
        <f t="shared" si="64"/>
        <v>13.799999999999999</v>
      </c>
      <c r="R114" s="27">
        <f t="shared" si="65"/>
        <v>0.4</v>
      </c>
      <c r="S114" s="27">
        <v>8</v>
      </c>
      <c r="T114" s="27">
        <v>12</v>
      </c>
      <c r="U114" s="27">
        <v>12</v>
      </c>
      <c r="V114" s="27">
        <v>17</v>
      </c>
      <c r="W114" s="27">
        <v>17</v>
      </c>
      <c r="X114" s="27">
        <v>17</v>
      </c>
      <c r="Y114" s="27">
        <v>17</v>
      </c>
      <c r="Z114" s="27">
        <f t="shared" si="66"/>
        <v>42.5</v>
      </c>
      <c r="AA114" s="27">
        <v>3.96</v>
      </c>
      <c r="AB114" s="27">
        <v>1.52</v>
      </c>
      <c r="AC114" s="27">
        <v>2.13</v>
      </c>
      <c r="AD114" s="27">
        <v>1.37</v>
      </c>
      <c r="AE114" s="27">
        <v>3.05</v>
      </c>
      <c r="AF114" s="27">
        <v>1.37</v>
      </c>
      <c r="AG114" s="27">
        <f t="shared" si="67"/>
        <v>42.5</v>
      </c>
      <c r="AH114" s="27">
        <f t="shared" si="68"/>
        <v>46.46</v>
      </c>
      <c r="AI114" s="27">
        <f t="shared" si="69"/>
        <v>47.98</v>
      </c>
      <c r="AJ114" s="27">
        <f t="shared" si="70"/>
        <v>50.11</v>
      </c>
      <c r="AK114" s="27">
        <f t="shared" si="71"/>
        <v>51.48</v>
      </c>
      <c r="AL114" s="27">
        <f t="shared" si="72"/>
        <v>54.53</v>
      </c>
      <c r="AM114" s="27">
        <f t="shared" si="73"/>
        <v>55.9</v>
      </c>
      <c r="AN114" s="27">
        <f t="shared" si="74"/>
        <v>0</v>
      </c>
      <c r="AO114" s="27">
        <f t="shared" si="75"/>
        <v>0</v>
      </c>
      <c r="AP114" s="27">
        <f t="shared" si="76"/>
        <v>0</v>
      </c>
      <c r="AQ114" s="27">
        <f t="shared" si="77"/>
        <v>0</v>
      </c>
      <c r="AR114" s="27">
        <f t="shared" si="78"/>
        <v>0</v>
      </c>
      <c r="AS114" s="27">
        <f t="shared" si="79"/>
        <v>0</v>
      </c>
      <c r="AT114" s="27">
        <f t="shared" si="80"/>
        <v>0</v>
      </c>
      <c r="AU114" s="27">
        <f t="shared" si="81"/>
        <v>0</v>
      </c>
      <c r="AV114" s="27">
        <f t="shared" si="82"/>
        <v>0</v>
      </c>
      <c r="AW114" s="27">
        <f t="shared" si="83"/>
        <v>0</v>
      </c>
      <c r="AX114" s="27">
        <f t="shared" si="84"/>
        <v>0</v>
      </c>
      <c r="AY114" s="27">
        <f t="shared" si="85"/>
        <v>0</v>
      </c>
      <c r="AZ114" s="27">
        <f t="shared" si="86"/>
        <v>0</v>
      </c>
      <c r="BA114" s="27">
        <f t="shared" si="87"/>
        <v>0</v>
      </c>
      <c r="BB114" s="27">
        <f t="shared" si="88"/>
        <v>0</v>
      </c>
      <c r="BC114" s="27">
        <f t="shared" si="89"/>
        <v>0</v>
      </c>
      <c r="BD114" s="27">
        <f t="shared" si="90"/>
        <v>0</v>
      </c>
      <c r="BE114" s="27">
        <f t="shared" si="91"/>
        <v>0</v>
      </c>
      <c r="BF114" s="27">
        <f t="shared" si="92"/>
        <v>0</v>
      </c>
      <c r="BG114" s="27">
        <f t="shared" si="93"/>
        <v>0</v>
      </c>
      <c r="BH114" s="27">
        <f t="shared" si="94"/>
        <v>0</v>
      </c>
      <c r="BI114" s="27">
        <f t="shared" si="95"/>
        <v>0</v>
      </c>
      <c r="BJ114" s="27">
        <f t="shared" si="96"/>
        <v>0</v>
      </c>
      <c r="BK114" s="27">
        <f t="shared" si="97"/>
        <v>0</v>
      </c>
      <c r="BL114" s="27">
        <f t="shared" si="98"/>
        <v>0</v>
      </c>
      <c r="BM114" s="27">
        <f t="shared" si="99"/>
        <v>0</v>
      </c>
      <c r="BN114" s="27">
        <f t="shared" si="100"/>
        <v>0</v>
      </c>
      <c r="BO114" s="27">
        <f t="shared" si="101"/>
        <v>0</v>
      </c>
      <c r="BP114" s="29">
        <f t="shared" si="102"/>
        <v>0</v>
      </c>
      <c r="BQ114" s="29">
        <f t="shared" si="103"/>
        <v>0</v>
      </c>
      <c r="BR114" s="27">
        <f t="shared" si="104"/>
        <v>0</v>
      </c>
    </row>
    <row r="115" spans="7:70" ht="12.75">
      <c r="G115" s="27">
        <f t="shared" si="58"/>
        <v>0</v>
      </c>
      <c r="H115" s="27">
        <f t="shared" si="59"/>
        <v>0</v>
      </c>
      <c r="I115" s="27">
        <f t="shared" si="60"/>
        <v>0</v>
      </c>
      <c r="J115" s="27">
        <f t="shared" si="55"/>
        <v>0</v>
      </c>
      <c r="K115" s="27">
        <f t="shared" si="56"/>
        <v>0</v>
      </c>
      <c r="L115" s="27">
        <f t="shared" si="57"/>
        <v>0</v>
      </c>
      <c r="M115" s="37">
        <f t="shared" si="61"/>
        <v>14.2</v>
      </c>
      <c r="N115" s="37">
        <f t="shared" si="62"/>
        <v>0.4</v>
      </c>
      <c r="O115" s="36">
        <f t="shared" si="106"/>
        <v>43</v>
      </c>
      <c r="P115" s="33">
        <f t="shared" si="63"/>
        <v>13.399999999999999</v>
      </c>
      <c r="Q115" s="27">
        <f t="shared" si="64"/>
        <v>13.799999999999999</v>
      </c>
      <c r="R115" s="27">
        <f t="shared" si="65"/>
        <v>0.4</v>
      </c>
      <c r="S115" s="27">
        <v>8</v>
      </c>
      <c r="T115" s="27">
        <v>12</v>
      </c>
      <c r="U115" s="27">
        <v>12</v>
      </c>
      <c r="V115" s="27">
        <v>17</v>
      </c>
      <c r="W115" s="27">
        <v>17</v>
      </c>
      <c r="X115" s="27">
        <v>17</v>
      </c>
      <c r="Y115" s="27">
        <v>17</v>
      </c>
      <c r="Z115" s="27">
        <f t="shared" si="66"/>
        <v>43</v>
      </c>
      <c r="AA115" s="27">
        <v>3.96</v>
      </c>
      <c r="AB115" s="27">
        <v>1.52</v>
      </c>
      <c r="AC115" s="27">
        <v>2.13</v>
      </c>
      <c r="AD115" s="27">
        <v>1.37</v>
      </c>
      <c r="AE115" s="27">
        <v>3.05</v>
      </c>
      <c r="AF115" s="27">
        <v>1.37</v>
      </c>
      <c r="AG115" s="27">
        <f t="shared" si="67"/>
        <v>43</v>
      </c>
      <c r="AH115" s="27">
        <f t="shared" si="68"/>
        <v>46.96</v>
      </c>
      <c r="AI115" s="27">
        <f t="shared" si="69"/>
        <v>48.48</v>
      </c>
      <c r="AJ115" s="27">
        <f t="shared" si="70"/>
        <v>50.61</v>
      </c>
      <c r="AK115" s="27">
        <f t="shared" si="71"/>
        <v>51.98</v>
      </c>
      <c r="AL115" s="27">
        <f t="shared" si="72"/>
        <v>55.03</v>
      </c>
      <c r="AM115" s="27">
        <f t="shared" si="73"/>
        <v>56.4</v>
      </c>
      <c r="AN115" s="27">
        <f t="shared" si="74"/>
        <v>0</v>
      </c>
      <c r="AO115" s="27">
        <f t="shared" si="75"/>
        <v>0</v>
      </c>
      <c r="AP115" s="27">
        <f t="shared" si="76"/>
        <v>0</v>
      </c>
      <c r="AQ115" s="27">
        <f t="shared" si="77"/>
        <v>0</v>
      </c>
      <c r="AR115" s="27">
        <f t="shared" si="78"/>
        <v>0</v>
      </c>
      <c r="AS115" s="27">
        <f t="shared" si="79"/>
        <v>0</v>
      </c>
      <c r="AT115" s="27">
        <f t="shared" si="80"/>
        <v>0</v>
      </c>
      <c r="AU115" s="27">
        <f t="shared" si="81"/>
        <v>0</v>
      </c>
      <c r="AV115" s="27">
        <f t="shared" si="82"/>
        <v>0</v>
      </c>
      <c r="AW115" s="27">
        <f t="shared" si="83"/>
        <v>0</v>
      </c>
      <c r="AX115" s="27">
        <f t="shared" si="84"/>
        <v>0</v>
      </c>
      <c r="AY115" s="27">
        <f t="shared" si="85"/>
        <v>0</v>
      </c>
      <c r="AZ115" s="27">
        <f t="shared" si="86"/>
        <v>0</v>
      </c>
      <c r="BA115" s="27">
        <f t="shared" si="87"/>
        <v>0</v>
      </c>
      <c r="BB115" s="27">
        <f t="shared" si="88"/>
        <v>0</v>
      </c>
      <c r="BC115" s="27">
        <f t="shared" si="89"/>
        <v>0</v>
      </c>
      <c r="BD115" s="27">
        <f t="shared" si="90"/>
        <v>0</v>
      </c>
      <c r="BE115" s="27">
        <f t="shared" si="91"/>
        <v>0</v>
      </c>
      <c r="BF115" s="27">
        <f t="shared" si="92"/>
        <v>0</v>
      </c>
      <c r="BG115" s="27">
        <f t="shared" si="93"/>
        <v>0</v>
      </c>
      <c r="BH115" s="27">
        <f t="shared" si="94"/>
        <v>0</v>
      </c>
      <c r="BI115" s="27">
        <f t="shared" si="95"/>
        <v>0</v>
      </c>
      <c r="BJ115" s="27">
        <f t="shared" si="96"/>
        <v>0</v>
      </c>
      <c r="BK115" s="27">
        <f t="shared" si="97"/>
        <v>0</v>
      </c>
      <c r="BL115" s="27">
        <f t="shared" si="98"/>
        <v>0</v>
      </c>
      <c r="BM115" s="27">
        <f t="shared" si="99"/>
        <v>0</v>
      </c>
      <c r="BN115" s="27">
        <f t="shared" si="100"/>
        <v>0</v>
      </c>
      <c r="BO115" s="27">
        <f t="shared" si="101"/>
        <v>0</v>
      </c>
      <c r="BP115" s="29">
        <f t="shared" si="102"/>
        <v>0</v>
      </c>
      <c r="BQ115" s="29">
        <f t="shared" si="103"/>
        <v>0</v>
      </c>
      <c r="BR115" s="27">
        <f t="shared" si="104"/>
        <v>0</v>
      </c>
    </row>
    <row r="116" spans="7:70" ht="12.75">
      <c r="G116" s="27">
        <f t="shared" si="58"/>
        <v>0</v>
      </c>
      <c r="H116" s="27">
        <f t="shared" si="59"/>
        <v>0</v>
      </c>
      <c r="I116" s="27">
        <f t="shared" si="60"/>
        <v>0</v>
      </c>
      <c r="J116" s="27">
        <f t="shared" si="55"/>
        <v>0</v>
      </c>
      <c r="K116" s="27">
        <f t="shared" si="56"/>
        <v>0</v>
      </c>
      <c r="L116" s="27">
        <f t="shared" si="57"/>
        <v>0</v>
      </c>
      <c r="M116" s="37">
        <f t="shared" si="61"/>
        <v>14.2</v>
      </c>
      <c r="N116" s="37">
        <f t="shared" si="62"/>
        <v>0.4</v>
      </c>
      <c r="O116" s="36">
        <f t="shared" si="106"/>
        <v>43.5</v>
      </c>
      <c r="P116" s="33">
        <f t="shared" si="63"/>
        <v>13.399999999999999</v>
      </c>
      <c r="Q116" s="27">
        <f t="shared" si="64"/>
        <v>13.799999999999999</v>
      </c>
      <c r="R116" s="27">
        <f t="shared" si="65"/>
        <v>0.4</v>
      </c>
      <c r="S116" s="27">
        <v>8</v>
      </c>
      <c r="T116" s="27">
        <v>12</v>
      </c>
      <c r="U116" s="27">
        <v>12</v>
      </c>
      <c r="V116" s="27">
        <v>17</v>
      </c>
      <c r="W116" s="27">
        <v>17</v>
      </c>
      <c r="X116" s="27">
        <v>17</v>
      </c>
      <c r="Y116" s="27">
        <v>17</v>
      </c>
      <c r="Z116" s="27">
        <f t="shared" si="66"/>
        <v>43.5</v>
      </c>
      <c r="AA116" s="27">
        <v>3.96</v>
      </c>
      <c r="AB116" s="27">
        <v>1.52</v>
      </c>
      <c r="AC116" s="27">
        <v>2.13</v>
      </c>
      <c r="AD116" s="27">
        <v>1.37</v>
      </c>
      <c r="AE116" s="27">
        <v>3.05</v>
      </c>
      <c r="AF116" s="27">
        <v>1.37</v>
      </c>
      <c r="AG116" s="27">
        <f t="shared" si="67"/>
        <v>43.5</v>
      </c>
      <c r="AH116" s="27">
        <f t="shared" si="68"/>
        <v>47.46</v>
      </c>
      <c r="AI116" s="27">
        <f t="shared" si="69"/>
        <v>48.98</v>
      </c>
      <c r="AJ116" s="27">
        <f t="shared" si="70"/>
        <v>51.11</v>
      </c>
      <c r="AK116" s="27">
        <f t="shared" si="71"/>
        <v>52.48</v>
      </c>
      <c r="AL116" s="27">
        <f t="shared" si="72"/>
        <v>55.53</v>
      </c>
      <c r="AM116" s="27">
        <f t="shared" si="73"/>
        <v>56.9</v>
      </c>
      <c r="AN116" s="27">
        <f t="shared" si="74"/>
        <v>0</v>
      </c>
      <c r="AO116" s="27">
        <f t="shared" si="75"/>
        <v>0</v>
      </c>
      <c r="AP116" s="27">
        <f t="shared" si="76"/>
        <v>0</v>
      </c>
      <c r="AQ116" s="27">
        <f t="shared" si="77"/>
        <v>0</v>
      </c>
      <c r="AR116" s="27">
        <f t="shared" si="78"/>
        <v>0</v>
      </c>
      <c r="AS116" s="27">
        <f t="shared" si="79"/>
        <v>0</v>
      </c>
      <c r="AT116" s="27">
        <f t="shared" si="80"/>
        <v>0</v>
      </c>
      <c r="AU116" s="27">
        <f t="shared" si="81"/>
        <v>0</v>
      </c>
      <c r="AV116" s="27">
        <f t="shared" si="82"/>
        <v>0</v>
      </c>
      <c r="AW116" s="27">
        <f t="shared" si="83"/>
        <v>0</v>
      </c>
      <c r="AX116" s="27">
        <f t="shared" si="84"/>
        <v>0</v>
      </c>
      <c r="AY116" s="27">
        <f t="shared" si="85"/>
        <v>0</v>
      </c>
      <c r="AZ116" s="27">
        <f t="shared" si="86"/>
        <v>0</v>
      </c>
      <c r="BA116" s="27">
        <f t="shared" si="87"/>
        <v>0</v>
      </c>
      <c r="BB116" s="27">
        <f t="shared" si="88"/>
        <v>0</v>
      </c>
      <c r="BC116" s="27">
        <f t="shared" si="89"/>
        <v>0</v>
      </c>
      <c r="BD116" s="27">
        <f t="shared" si="90"/>
        <v>0</v>
      </c>
      <c r="BE116" s="27">
        <f t="shared" si="91"/>
        <v>0</v>
      </c>
      <c r="BF116" s="27">
        <f t="shared" si="92"/>
        <v>0</v>
      </c>
      <c r="BG116" s="27">
        <f t="shared" si="93"/>
        <v>0</v>
      </c>
      <c r="BH116" s="27">
        <f t="shared" si="94"/>
        <v>0</v>
      </c>
      <c r="BI116" s="27">
        <f t="shared" si="95"/>
        <v>0</v>
      </c>
      <c r="BJ116" s="27">
        <f t="shared" si="96"/>
        <v>0</v>
      </c>
      <c r="BK116" s="27">
        <f t="shared" si="97"/>
        <v>0</v>
      </c>
      <c r="BL116" s="27">
        <f t="shared" si="98"/>
        <v>0</v>
      </c>
      <c r="BM116" s="27">
        <f t="shared" si="99"/>
        <v>0</v>
      </c>
      <c r="BN116" s="27">
        <f t="shared" si="100"/>
        <v>0</v>
      </c>
      <c r="BO116" s="27">
        <f t="shared" si="101"/>
        <v>0</v>
      </c>
      <c r="BP116" s="29">
        <f t="shared" si="102"/>
        <v>0</v>
      </c>
      <c r="BQ116" s="29">
        <f t="shared" si="103"/>
        <v>0</v>
      </c>
      <c r="BR116" s="27">
        <f t="shared" si="104"/>
        <v>0</v>
      </c>
    </row>
    <row r="117" spans="7:70" ht="12.75">
      <c r="G117" s="27">
        <f t="shared" si="58"/>
        <v>0</v>
      </c>
      <c r="H117" s="27">
        <f t="shared" si="59"/>
        <v>0</v>
      </c>
      <c r="I117" s="27">
        <f t="shared" si="60"/>
        <v>0</v>
      </c>
      <c r="J117" s="27">
        <f t="shared" si="55"/>
        <v>0</v>
      </c>
      <c r="K117" s="27">
        <f t="shared" si="56"/>
        <v>0</v>
      </c>
      <c r="L117" s="27">
        <f t="shared" si="57"/>
        <v>0</v>
      </c>
      <c r="M117" s="37">
        <f t="shared" si="61"/>
        <v>14.2</v>
      </c>
      <c r="N117" s="37">
        <f t="shared" si="62"/>
        <v>0.4</v>
      </c>
      <c r="O117" s="36">
        <f t="shared" si="106"/>
        <v>44</v>
      </c>
      <c r="P117" s="33">
        <f t="shared" si="63"/>
        <v>13.399999999999999</v>
      </c>
      <c r="Q117" s="27">
        <f t="shared" si="64"/>
        <v>13.799999999999999</v>
      </c>
      <c r="R117" s="27">
        <f t="shared" si="65"/>
        <v>0.4</v>
      </c>
      <c r="S117" s="27">
        <v>8</v>
      </c>
      <c r="T117" s="27">
        <v>12</v>
      </c>
      <c r="U117" s="27">
        <v>12</v>
      </c>
      <c r="V117" s="27">
        <v>17</v>
      </c>
      <c r="W117" s="27">
        <v>17</v>
      </c>
      <c r="X117" s="27">
        <v>17</v>
      </c>
      <c r="Y117" s="27">
        <v>17</v>
      </c>
      <c r="Z117" s="27">
        <f t="shared" si="66"/>
        <v>44</v>
      </c>
      <c r="AA117" s="27">
        <v>3.96</v>
      </c>
      <c r="AB117" s="27">
        <v>1.52</v>
      </c>
      <c r="AC117" s="27">
        <v>2.13</v>
      </c>
      <c r="AD117" s="27">
        <v>1.37</v>
      </c>
      <c r="AE117" s="27">
        <v>3.05</v>
      </c>
      <c r="AF117" s="27">
        <v>1.37</v>
      </c>
      <c r="AG117" s="27">
        <f t="shared" si="67"/>
        <v>44</v>
      </c>
      <c r="AH117" s="27">
        <f t="shared" si="68"/>
        <v>47.96</v>
      </c>
      <c r="AI117" s="27">
        <f t="shared" si="69"/>
        <v>49.48</v>
      </c>
      <c r="AJ117" s="27">
        <f t="shared" si="70"/>
        <v>51.61</v>
      </c>
      <c r="AK117" s="27">
        <f t="shared" si="71"/>
        <v>52.98</v>
      </c>
      <c r="AL117" s="27">
        <f t="shared" si="72"/>
        <v>56.03</v>
      </c>
      <c r="AM117" s="27">
        <f t="shared" si="73"/>
        <v>57.4</v>
      </c>
      <c r="AN117" s="27">
        <f t="shared" si="74"/>
        <v>0</v>
      </c>
      <c r="AO117" s="27">
        <f t="shared" si="75"/>
        <v>0</v>
      </c>
      <c r="AP117" s="27">
        <f t="shared" si="76"/>
        <v>0</v>
      </c>
      <c r="AQ117" s="27">
        <f t="shared" si="77"/>
        <v>0</v>
      </c>
      <c r="AR117" s="27">
        <f t="shared" si="78"/>
        <v>0</v>
      </c>
      <c r="AS117" s="27">
        <f t="shared" si="79"/>
        <v>0</v>
      </c>
      <c r="AT117" s="27">
        <f t="shared" si="80"/>
        <v>0</v>
      </c>
      <c r="AU117" s="27">
        <f t="shared" si="81"/>
        <v>0</v>
      </c>
      <c r="AV117" s="27">
        <f t="shared" si="82"/>
        <v>0</v>
      </c>
      <c r="AW117" s="27">
        <f t="shared" si="83"/>
        <v>0</v>
      </c>
      <c r="AX117" s="27">
        <f t="shared" si="84"/>
        <v>0</v>
      </c>
      <c r="AY117" s="27">
        <f t="shared" si="85"/>
        <v>0</v>
      </c>
      <c r="AZ117" s="27">
        <f t="shared" si="86"/>
        <v>0</v>
      </c>
      <c r="BA117" s="27">
        <f t="shared" si="87"/>
        <v>0</v>
      </c>
      <c r="BB117" s="27">
        <f t="shared" si="88"/>
        <v>0</v>
      </c>
      <c r="BC117" s="27">
        <f t="shared" si="89"/>
        <v>0</v>
      </c>
      <c r="BD117" s="27">
        <f t="shared" si="90"/>
        <v>0</v>
      </c>
      <c r="BE117" s="27">
        <f t="shared" si="91"/>
        <v>0</v>
      </c>
      <c r="BF117" s="27">
        <f t="shared" si="92"/>
        <v>0</v>
      </c>
      <c r="BG117" s="27">
        <f t="shared" si="93"/>
        <v>0</v>
      </c>
      <c r="BH117" s="27">
        <f t="shared" si="94"/>
        <v>0</v>
      </c>
      <c r="BI117" s="27">
        <f t="shared" si="95"/>
        <v>0</v>
      </c>
      <c r="BJ117" s="27">
        <f t="shared" si="96"/>
        <v>0</v>
      </c>
      <c r="BK117" s="27">
        <f t="shared" si="97"/>
        <v>0</v>
      </c>
      <c r="BL117" s="27">
        <f t="shared" si="98"/>
        <v>0</v>
      </c>
      <c r="BM117" s="27">
        <f t="shared" si="99"/>
        <v>0</v>
      </c>
      <c r="BN117" s="27">
        <f t="shared" si="100"/>
        <v>0</v>
      </c>
      <c r="BO117" s="27">
        <f t="shared" si="101"/>
        <v>0</v>
      </c>
      <c r="BP117" s="29">
        <f t="shared" si="102"/>
        <v>0</v>
      </c>
      <c r="BQ117" s="29">
        <f t="shared" si="103"/>
        <v>0</v>
      </c>
      <c r="BR117" s="27">
        <f t="shared" si="104"/>
        <v>0</v>
      </c>
    </row>
    <row r="118" spans="7:70" ht="12.75">
      <c r="G118" s="27">
        <f t="shared" si="58"/>
        <v>0</v>
      </c>
      <c r="H118" s="27">
        <f t="shared" si="59"/>
        <v>0</v>
      </c>
      <c r="I118" s="27">
        <f t="shared" si="60"/>
        <v>0</v>
      </c>
      <c r="J118" s="27">
        <f t="shared" si="55"/>
        <v>0</v>
      </c>
      <c r="K118" s="27">
        <f t="shared" si="56"/>
        <v>0</v>
      </c>
      <c r="L118" s="27">
        <f t="shared" si="57"/>
        <v>0</v>
      </c>
      <c r="M118" s="37">
        <f t="shared" si="61"/>
        <v>14.2</v>
      </c>
      <c r="N118" s="37">
        <f t="shared" si="62"/>
        <v>0.4</v>
      </c>
      <c r="O118" s="36">
        <f t="shared" si="106"/>
        <v>44.5</v>
      </c>
      <c r="P118" s="33">
        <f t="shared" si="63"/>
        <v>13.399999999999999</v>
      </c>
      <c r="Q118" s="27">
        <f t="shared" si="64"/>
        <v>13.799999999999999</v>
      </c>
      <c r="R118" s="27">
        <f t="shared" si="65"/>
        <v>0.4</v>
      </c>
      <c r="S118" s="27">
        <v>8</v>
      </c>
      <c r="T118" s="27">
        <v>12</v>
      </c>
      <c r="U118" s="27">
        <v>12</v>
      </c>
      <c r="V118" s="27">
        <v>17</v>
      </c>
      <c r="W118" s="27">
        <v>17</v>
      </c>
      <c r="X118" s="27">
        <v>17</v>
      </c>
      <c r="Y118" s="27">
        <v>17</v>
      </c>
      <c r="Z118" s="27">
        <f t="shared" si="66"/>
        <v>44.5</v>
      </c>
      <c r="AA118" s="27">
        <v>3.96</v>
      </c>
      <c r="AB118" s="27">
        <v>1.52</v>
      </c>
      <c r="AC118" s="27">
        <v>2.13</v>
      </c>
      <c r="AD118" s="27">
        <v>1.37</v>
      </c>
      <c r="AE118" s="27">
        <v>3.05</v>
      </c>
      <c r="AF118" s="27">
        <v>1.37</v>
      </c>
      <c r="AG118" s="27">
        <f t="shared" si="67"/>
        <v>44.5</v>
      </c>
      <c r="AH118" s="27">
        <f t="shared" si="68"/>
        <v>48.46</v>
      </c>
      <c r="AI118" s="27">
        <f t="shared" si="69"/>
        <v>49.98</v>
      </c>
      <c r="AJ118" s="27">
        <f t="shared" si="70"/>
        <v>52.11</v>
      </c>
      <c r="AK118" s="27">
        <f t="shared" si="71"/>
        <v>53.48</v>
      </c>
      <c r="AL118" s="27">
        <f t="shared" si="72"/>
        <v>56.53</v>
      </c>
      <c r="AM118" s="27">
        <f t="shared" si="73"/>
        <v>57.9</v>
      </c>
      <c r="AN118" s="27">
        <f t="shared" si="74"/>
        <v>0</v>
      </c>
      <c r="AO118" s="27">
        <f t="shared" si="75"/>
        <v>0</v>
      </c>
      <c r="AP118" s="27">
        <f t="shared" si="76"/>
        <v>0</v>
      </c>
      <c r="AQ118" s="27">
        <f t="shared" si="77"/>
        <v>0</v>
      </c>
      <c r="AR118" s="27">
        <f t="shared" si="78"/>
        <v>0</v>
      </c>
      <c r="AS118" s="27">
        <f t="shared" si="79"/>
        <v>0</v>
      </c>
      <c r="AT118" s="27">
        <f t="shared" si="80"/>
        <v>0</v>
      </c>
      <c r="AU118" s="27">
        <f t="shared" si="81"/>
        <v>0</v>
      </c>
      <c r="AV118" s="27">
        <f t="shared" si="82"/>
        <v>0</v>
      </c>
      <c r="AW118" s="27">
        <f t="shared" si="83"/>
        <v>0</v>
      </c>
      <c r="AX118" s="27">
        <f t="shared" si="84"/>
        <v>0</v>
      </c>
      <c r="AY118" s="27">
        <f t="shared" si="85"/>
        <v>0</v>
      </c>
      <c r="AZ118" s="27">
        <f t="shared" si="86"/>
        <v>0</v>
      </c>
      <c r="BA118" s="27">
        <f t="shared" si="87"/>
        <v>0</v>
      </c>
      <c r="BB118" s="27">
        <f t="shared" si="88"/>
        <v>0</v>
      </c>
      <c r="BC118" s="27">
        <f t="shared" si="89"/>
        <v>0</v>
      </c>
      <c r="BD118" s="27">
        <f t="shared" si="90"/>
        <v>0</v>
      </c>
      <c r="BE118" s="27">
        <f t="shared" si="91"/>
        <v>0</v>
      </c>
      <c r="BF118" s="27">
        <f t="shared" si="92"/>
        <v>0</v>
      </c>
      <c r="BG118" s="27">
        <f t="shared" si="93"/>
        <v>0</v>
      </c>
      <c r="BH118" s="27">
        <f t="shared" si="94"/>
        <v>0</v>
      </c>
      <c r="BI118" s="27">
        <f t="shared" si="95"/>
        <v>0</v>
      </c>
      <c r="BJ118" s="27">
        <f t="shared" si="96"/>
        <v>0</v>
      </c>
      <c r="BK118" s="27">
        <f t="shared" si="97"/>
        <v>0</v>
      </c>
      <c r="BL118" s="27">
        <f t="shared" si="98"/>
        <v>0</v>
      </c>
      <c r="BM118" s="27">
        <f t="shared" si="99"/>
        <v>0</v>
      </c>
      <c r="BN118" s="27">
        <f t="shared" si="100"/>
        <v>0</v>
      </c>
      <c r="BO118" s="27">
        <f t="shared" si="101"/>
        <v>0</v>
      </c>
      <c r="BP118" s="29">
        <f t="shared" si="102"/>
        <v>0</v>
      </c>
      <c r="BQ118" s="29">
        <f t="shared" si="103"/>
        <v>0</v>
      </c>
      <c r="BR118" s="27">
        <f t="shared" si="104"/>
        <v>0</v>
      </c>
    </row>
    <row r="119" spans="7:70" ht="12.75">
      <c r="G119" s="27">
        <f t="shared" si="58"/>
        <v>0</v>
      </c>
      <c r="H119" s="27">
        <f t="shared" si="59"/>
        <v>0</v>
      </c>
      <c r="I119" s="27">
        <f t="shared" si="60"/>
        <v>0</v>
      </c>
      <c r="J119" s="27">
        <f t="shared" si="55"/>
        <v>0</v>
      </c>
      <c r="K119" s="27">
        <f t="shared" si="56"/>
        <v>0</v>
      </c>
      <c r="L119" s="27">
        <f t="shared" si="57"/>
        <v>0</v>
      </c>
      <c r="M119" s="37">
        <f t="shared" si="61"/>
        <v>14.2</v>
      </c>
      <c r="N119" s="37">
        <f t="shared" si="62"/>
        <v>0.4</v>
      </c>
      <c r="O119" s="36">
        <f t="shared" si="106"/>
        <v>45</v>
      </c>
      <c r="P119" s="33">
        <f t="shared" si="63"/>
        <v>13.399999999999999</v>
      </c>
      <c r="Q119" s="27">
        <f t="shared" si="64"/>
        <v>13.799999999999999</v>
      </c>
      <c r="R119" s="27">
        <f t="shared" si="65"/>
        <v>0.4</v>
      </c>
      <c r="S119" s="27">
        <v>8</v>
      </c>
      <c r="T119" s="27">
        <v>12</v>
      </c>
      <c r="U119" s="27">
        <v>12</v>
      </c>
      <c r="V119" s="27">
        <v>17</v>
      </c>
      <c r="W119" s="27">
        <v>17</v>
      </c>
      <c r="X119" s="27">
        <v>17</v>
      </c>
      <c r="Y119" s="27">
        <v>17</v>
      </c>
      <c r="Z119" s="27">
        <f t="shared" si="66"/>
        <v>45</v>
      </c>
      <c r="AA119" s="27">
        <v>3.96</v>
      </c>
      <c r="AB119" s="27">
        <v>1.52</v>
      </c>
      <c r="AC119" s="27">
        <v>2.13</v>
      </c>
      <c r="AD119" s="27">
        <v>1.37</v>
      </c>
      <c r="AE119" s="27">
        <v>3.05</v>
      </c>
      <c r="AF119" s="27">
        <v>1.37</v>
      </c>
      <c r="AG119" s="27">
        <f t="shared" si="67"/>
        <v>45</v>
      </c>
      <c r="AH119" s="27">
        <f t="shared" si="68"/>
        <v>48.96</v>
      </c>
      <c r="AI119" s="27">
        <f t="shared" si="69"/>
        <v>50.48</v>
      </c>
      <c r="AJ119" s="27">
        <f t="shared" si="70"/>
        <v>52.61</v>
      </c>
      <c r="AK119" s="27">
        <f t="shared" si="71"/>
        <v>53.98</v>
      </c>
      <c r="AL119" s="27">
        <f t="shared" si="72"/>
        <v>57.03</v>
      </c>
      <c r="AM119" s="27">
        <f t="shared" si="73"/>
        <v>58.4</v>
      </c>
      <c r="AN119" s="27">
        <f t="shared" si="74"/>
        <v>0</v>
      </c>
      <c r="AO119" s="27">
        <f t="shared" si="75"/>
        <v>0</v>
      </c>
      <c r="AP119" s="27">
        <f t="shared" si="76"/>
        <v>0</v>
      </c>
      <c r="AQ119" s="27">
        <f t="shared" si="77"/>
        <v>0</v>
      </c>
      <c r="AR119" s="27">
        <f t="shared" si="78"/>
        <v>0</v>
      </c>
      <c r="AS119" s="27">
        <f t="shared" si="79"/>
        <v>0</v>
      </c>
      <c r="AT119" s="27">
        <f t="shared" si="80"/>
        <v>0</v>
      </c>
      <c r="AU119" s="27">
        <f t="shared" si="81"/>
        <v>0</v>
      </c>
      <c r="AV119" s="27">
        <f t="shared" si="82"/>
        <v>0</v>
      </c>
      <c r="AW119" s="27">
        <f t="shared" si="83"/>
        <v>0</v>
      </c>
      <c r="AX119" s="27">
        <f t="shared" si="84"/>
        <v>0</v>
      </c>
      <c r="AY119" s="27">
        <f t="shared" si="85"/>
        <v>0</v>
      </c>
      <c r="AZ119" s="27">
        <f t="shared" si="86"/>
        <v>0</v>
      </c>
      <c r="BA119" s="27">
        <f t="shared" si="87"/>
        <v>0</v>
      </c>
      <c r="BB119" s="27">
        <f t="shared" si="88"/>
        <v>0</v>
      </c>
      <c r="BC119" s="27">
        <f t="shared" si="89"/>
        <v>0</v>
      </c>
      <c r="BD119" s="27">
        <f t="shared" si="90"/>
        <v>0</v>
      </c>
      <c r="BE119" s="27">
        <f t="shared" si="91"/>
        <v>0</v>
      </c>
      <c r="BF119" s="27">
        <f t="shared" si="92"/>
        <v>0</v>
      </c>
      <c r="BG119" s="27">
        <f t="shared" si="93"/>
        <v>0</v>
      </c>
      <c r="BH119" s="27">
        <f t="shared" si="94"/>
        <v>0</v>
      </c>
      <c r="BI119" s="27">
        <f t="shared" si="95"/>
        <v>0</v>
      </c>
      <c r="BJ119" s="27">
        <f t="shared" si="96"/>
        <v>0</v>
      </c>
      <c r="BK119" s="27">
        <f t="shared" si="97"/>
        <v>0</v>
      </c>
      <c r="BL119" s="27">
        <f t="shared" si="98"/>
        <v>0</v>
      </c>
      <c r="BM119" s="27">
        <f t="shared" si="99"/>
        <v>0</v>
      </c>
      <c r="BN119" s="27">
        <f t="shared" si="100"/>
        <v>0</v>
      </c>
      <c r="BO119" s="27">
        <f t="shared" si="101"/>
        <v>0</v>
      </c>
      <c r="BP119" s="29">
        <f t="shared" si="102"/>
        <v>0</v>
      </c>
      <c r="BQ119" s="29">
        <f t="shared" si="103"/>
        <v>0</v>
      </c>
      <c r="BR119" s="27">
        <f t="shared" si="104"/>
        <v>0</v>
      </c>
    </row>
    <row r="120" spans="7:70" ht="12.75">
      <c r="G120" s="27">
        <f t="shared" si="58"/>
        <v>0</v>
      </c>
      <c r="H120" s="27">
        <f t="shared" si="59"/>
        <v>0</v>
      </c>
      <c r="I120" s="27">
        <f t="shared" si="60"/>
        <v>0</v>
      </c>
      <c r="J120" s="27">
        <f t="shared" si="55"/>
        <v>0</v>
      </c>
      <c r="K120" s="27">
        <f t="shared" si="56"/>
        <v>0</v>
      </c>
      <c r="L120" s="27">
        <f t="shared" si="57"/>
        <v>0</v>
      </c>
      <c r="M120" s="37">
        <f t="shared" si="61"/>
        <v>14.2</v>
      </c>
      <c r="N120" s="37">
        <f t="shared" si="62"/>
        <v>0.4</v>
      </c>
      <c r="O120" s="36">
        <f t="shared" si="106"/>
        <v>45.5</v>
      </c>
      <c r="P120" s="33">
        <f t="shared" si="63"/>
        <v>13.399999999999999</v>
      </c>
      <c r="Q120" s="27">
        <f t="shared" si="64"/>
        <v>13.799999999999999</v>
      </c>
      <c r="R120" s="27">
        <f t="shared" si="65"/>
        <v>0.4</v>
      </c>
      <c r="S120" s="27">
        <v>8</v>
      </c>
      <c r="T120" s="27">
        <v>12</v>
      </c>
      <c r="U120" s="27">
        <v>12</v>
      </c>
      <c r="V120" s="27">
        <v>17</v>
      </c>
      <c r="W120" s="27">
        <v>17</v>
      </c>
      <c r="X120" s="27">
        <v>17</v>
      </c>
      <c r="Y120" s="27">
        <v>17</v>
      </c>
      <c r="Z120" s="27">
        <f t="shared" si="66"/>
        <v>45.5</v>
      </c>
      <c r="AA120" s="27">
        <v>3.96</v>
      </c>
      <c r="AB120" s="27">
        <v>1.52</v>
      </c>
      <c r="AC120" s="27">
        <v>2.13</v>
      </c>
      <c r="AD120" s="27">
        <v>1.37</v>
      </c>
      <c r="AE120" s="27">
        <v>3.05</v>
      </c>
      <c r="AF120" s="27">
        <v>1.37</v>
      </c>
      <c r="AG120" s="27">
        <f t="shared" si="67"/>
        <v>45.5</v>
      </c>
      <c r="AH120" s="27">
        <f t="shared" si="68"/>
        <v>49.46</v>
      </c>
      <c r="AI120" s="27">
        <f t="shared" si="69"/>
        <v>50.98</v>
      </c>
      <c r="AJ120" s="27">
        <f t="shared" si="70"/>
        <v>53.11</v>
      </c>
      <c r="AK120" s="27">
        <f t="shared" si="71"/>
        <v>54.48</v>
      </c>
      <c r="AL120" s="27">
        <f t="shared" si="72"/>
        <v>57.53</v>
      </c>
      <c r="AM120" s="27">
        <f t="shared" si="73"/>
        <v>58.9</v>
      </c>
      <c r="AN120" s="27">
        <f t="shared" si="74"/>
        <v>0</v>
      </c>
      <c r="AO120" s="27">
        <f t="shared" si="75"/>
        <v>0</v>
      </c>
      <c r="AP120" s="27">
        <f t="shared" si="76"/>
        <v>0</v>
      </c>
      <c r="AQ120" s="27">
        <f t="shared" si="77"/>
        <v>0</v>
      </c>
      <c r="AR120" s="27">
        <f t="shared" si="78"/>
        <v>0</v>
      </c>
      <c r="AS120" s="27">
        <f t="shared" si="79"/>
        <v>0</v>
      </c>
      <c r="AT120" s="27">
        <f t="shared" si="80"/>
        <v>0</v>
      </c>
      <c r="AU120" s="27">
        <f t="shared" si="81"/>
        <v>0</v>
      </c>
      <c r="AV120" s="27">
        <f t="shared" si="82"/>
        <v>0</v>
      </c>
      <c r="AW120" s="27">
        <f t="shared" si="83"/>
        <v>0</v>
      </c>
      <c r="AX120" s="27">
        <f t="shared" si="84"/>
        <v>0</v>
      </c>
      <c r="AY120" s="27">
        <f t="shared" si="85"/>
        <v>0</v>
      </c>
      <c r="AZ120" s="27">
        <f t="shared" si="86"/>
        <v>0</v>
      </c>
      <c r="BA120" s="27">
        <f t="shared" si="87"/>
        <v>0</v>
      </c>
      <c r="BB120" s="27">
        <f t="shared" si="88"/>
        <v>0</v>
      </c>
      <c r="BC120" s="27">
        <f t="shared" si="89"/>
        <v>0</v>
      </c>
      <c r="BD120" s="27">
        <f t="shared" si="90"/>
        <v>0</v>
      </c>
      <c r="BE120" s="27">
        <f t="shared" si="91"/>
        <v>0</v>
      </c>
      <c r="BF120" s="27">
        <f t="shared" si="92"/>
        <v>0</v>
      </c>
      <c r="BG120" s="27">
        <f t="shared" si="93"/>
        <v>0</v>
      </c>
      <c r="BH120" s="27">
        <f t="shared" si="94"/>
        <v>0</v>
      </c>
      <c r="BI120" s="27">
        <f t="shared" si="95"/>
        <v>0</v>
      </c>
      <c r="BJ120" s="27">
        <f t="shared" si="96"/>
        <v>0</v>
      </c>
      <c r="BK120" s="27">
        <f t="shared" si="97"/>
        <v>0</v>
      </c>
      <c r="BL120" s="27">
        <f t="shared" si="98"/>
        <v>0</v>
      </c>
      <c r="BM120" s="27">
        <f t="shared" si="99"/>
        <v>0</v>
      </c>
      <c r="BN120" s="27">
        <f t="shared" si="100"/>
        <v>0</v>
      </c>
      <c r="BO120" s="27">
        <f t="shared" si="101"/>
        <v>0</v>
      </c>
      <c r="BP120" s="29">
        <f t="shared" si="102"/>
        <v>0</v>
      </c>
      <c r="BQ120" s="29">
        <f t="shared" si="103"/>
        <v>0</v>
      </c>
      <c r="BR120" s="27">
        <f t="shared" si="104"/>
        <v>0</v>
      </c>
    </row>
    <row r="121" spans="7:70" ht="12.75">
      <c r="G121" s="27">
        <f t="shared" si="58"/>
        <v>0</v>
      </c>
      <c r="H121" s="27">
        <f t="shared" si="59"/>
        <v>0</v>
      </c>
      <c r="I121" s="27">
        <f t="shared" si="60"/>
        <v>0</v>
      </c>
      <c r="J121" s="27">
        <f t="shared" si="55"/>
        <v>0</v>
      </c>
      <c r="K121" s="27">
        <f t="shared" si="56"/>
        <v>0</v>
      </c>
      <c r="L121" s="27">
        <f t="shared" si="57"/>
        <v>0</v>
      </c>
      <c r="M121" s="37">
        <f t="shared" si="61"/>
        <v>14.2</v>
      </c>
      <c r="N121" s="37">
        <f t="shared" si="62"/>
        <v>0.4</v>
      </c>
      <c r="O121" s="36">
        <f t="shared" si="106"/>
        <v>46</v>
      </c>
      <c r="P121" s="33">
        <f t="shared" si="63"/>
        <v>13.399999999999999</v>
      </c>
      <c r="Q121" s="27">
        <f t="shared" si="64"/>
        <v>13.799999999999999</v>
      </c>
      <c r="R121" s="27">
        <f t="shared" si="65"/>
        <v>0.4</v>
      </c>
      <c r="S121" s="27">
        <v>8</v>
      </c>
      <c r="T121" s="27">
        <v>12</v>
      </c>
      <c r="U121" s="27">
        <v>12</v>
      </c>
      <c r="V121" s="27">
        <v>17</v>
      </c>
      <c r="W121" s="27">
        <v>17</v>
      </c>
      <c r="X121" s="27">
        <v>17</v>
      </c>
      <c r="Y121" s="27">
        <v>17</v>
      </c>
      <c r="Z121" s="27">
        <f t="shared" si="66"/>
        <v>46</v>
      </c>
      <c r="AA121" s="27">
        <v>3.96</v>
      </c>
      <c r="AB121" s="27">
        <v>1.52</v>
      </c>
      <c r="AC121" s="27">
        <v>2.13</v>
      </c>
      <c r="AD121" s="27">
        <v>1.37</v>
      </c>
      <c r="AE121" s="27">
        <v>3.05</v>
      </c>
      <c r="AF121" s="27">
        <v>1.37</v>
      </c>
      <c r="AG121" s="27">
        <f t="shared" si="67"/>
        <v>46</v>
      </c>
      <c r="AH121" s="27">
        <f t="shared" si="68"/>
        <v>49.96</v>
      </c>
      <c r="AI121" s="27">
        <f t="shared" si="69"/>
        <v>51.48</v>
      </c>
      <c r="AJ121" s="27">
        <f t="shared" si="70"/>
        <v>53.61</v>
      </c>
      <c r="AK121" s="27">
        <f t="shared" si="71"/>
        <v>54.98</v>
      </c>
      <c r="AL121" s="27">
        <f t="shared" si="72"/>
        <v>58.03</v>
      </c>
      <c r="AM121" s="27">
        <f t="shared" si="73"/>
        <v>59.4</v>
      </c>
      <c r="AN121" s="27">
        <f t="shared" si="74"/>
        <v>0</v>
      </c>
      <c r="AO121" s="27">
        <f t="shared" si="75"/>
        <v>0</v>
      </c>
      <c r="AP121" s="27">
        <f t="shared" si="76"/>
        <v>0</v>
      </c>
      <c r="AQ121" s="27">
        <f t="shared" si="77"/>
        <v>0</v>
      </c>
      <c r="AR121" s="27">
        <f t="shared" si="78"/>
        <v>0</v>
      </c>
      <c r="AS121" s="27">
        <f t="shared" si="79"/>
        <v>0</v>
      </c>
      <c r="AT121" s="27">
        <f t="shared" si="80"/>
        <v>0</v>
      </c>
      <c r="AU121" s="27">
        <f t="shared" si="81"/>
        <v>0</v>
      </c>
      <c r="AV121" s="27">
        <f t="shared" si="82"/>
        <v>0</v>
      </c>
      <c r="AW121" s="27">
        <f t="shared" si="83"/>
        <v>0</v>
      </c>
      <c r="AX121" s="27">
        <f t="shared" si="84"/>
        <v>0</v>
      </c>
      <c r="AY121" s="27">
        <f t="shared" si="85"/>
        <v>0</v>
      </c>
      <c r="AZ121" s="27">
        <f t="shared" si="86"/>
        <v>0</v>
      </c>
      <c r="BA121" s="27">
        <f t="shared" si="87"/>
        <v>0</v>
      </c>
      <c r="BB121" s="27">
        <f t="shared" si="88"/>
        <v>0</v>
      </c>
      <c r="BC121" s="27">
        <f t="shared" si="89"/>
        <v>0</v>
      </c>
      <c r="BD121" s="27">
        <f t="shared" si="90"/>
        <v>0</v>
      </c>
      <c r="BE121" s="27">
        <f t="shared" si="91"/>
        <v>0</v>
      </c>
      <c r="BF121" s="27">
        <f t="shared" si="92"/>
        <v>0</v>
      </c>
      <c r="BG121" s="27">
        <f t="shared" si="93"/>
        <v>0</v>
      </c>
      <c r="BH121" s="27">
        <f t="shared" si="94"/>
        <v>0</v>
      </c>
      <c r="BI121" s="27">
        <f t="shared" si="95"/>
        <v>0</v>
      </c>
      <c r="BJ121" s="27">
        <f t="shared" si="96"/>
        <v>0</v>
      </c>
      <c r="BK121" s="27">
        <f t="shared" si="97"/>
        <v>0</v>
      </c>
      <c r="BL121" s="27">
        <f t="shared" si="98"/>
        <v>0</v>
      </c>
      <c r="BM121" s="27">
        <f t="shared" si="99"/>
        <v>0</v>
      </c>
      <c r="BN121" s="27">
        <f t="shared" si="100"/>
        <v>0</v>
      </c>
      <c r="BO121" s="27">
        <f t="shared" si="101"/>
        <v>0</v>
      </c>
      <c r="BP121" s="29">
        <f t="shared" si="102"/>
        <v>0</v>
      </c>
      <c r="BQ121" s="29">
        <f t="shared" si="103"/>
        <v>0</v>
      </c>
      <c r="BR121" s="27">
        <f t="shared" si="104"/>
        <v>0</v>
      </c>
    </row>
    <row r="122" spans="7:70" ht="12.75">
      <c r="G122" s="27">
        <f t="shared" si="58"/>
        <v>0</v>
      </c>
      <c r="H122" s="27">
        <f t="shared" si="59"/>
        <v>0</v>
      </c>
      <c r="I122" s="27">
        <f t="shared" si="60"/>
        <v>0</v>
      </c>
      <c r="J122" s="27">
        <f t="shared" si="55"/>
        <v>0</v>
      </c>
      <c r="K122" s="27">
        <f t="shared" si="56"/>
        <v>0</v>
      </c>
      <c r="L122" s="27">
        <f t="shared" si="57"/>
        <v>0</v>
      </c>
      <c r="M122" s="37">
        <f t="shared" si="61"/>
        <v>14.2</v>
      </c>
      <c r="N122" s="37">
        <f t="shared" si="62"/>
        <v>0.4</v>
      </c>
      <c r="O122" s="36">
        <f aca="true" t="shared" si="107" ref="O122:O129">O121+0.5</f>
        <v>46.5</v>
      </c>
      <c r="P122" s="33">
        <f t="shared" si="63"/>
        <v>13.399999999999999</v>
      </c>
      <c r="Q122" s="27">
        <f t="shared" si="64"/>
        <v>13.799999999999999</v>
      </c>
      <c r="R122" s="27">
        <f t="shared" si="65"/>
        <v>0.4</v>
      </c>
      <c r="S122" s="27">
        <v>8</v>
      </c>
      <c r="T122" s="27">
        <v>12</v>
      </c>
      <c r="U122" s="27">
        <v>12</v>
      </c>
      <c r="V122" s="27">
        <v>17</v>
      </c>
      <c r="W122" s="27">
        <v>17</v>
      </c>
      <c r="X122" s="27">
        <v>17</v>
      </c>
      <c r="Y122" s="27">
        <v>17</v>
      </c>
      <c r="Z122" s="27">
        <f t="shared" si="66"/>
        <v>46.5</v>
      </c>
      <c r="AA122" s="27">
        <v>3.96</v>
      </c>
      <c r="AB122" s="27">
        <v>1.52</v>
      </c>
      <c r="AC122" s="27">
        <v>2.13</v>
      </c>
      <c r="AD122" s="27">
        <v>1.37</v>
      </c>
      <c r="AE122" s="27">
        <v>3.05</v>
      </c>
      <c r="AF122" s="27">
        <v>1.37</v>
      </c>
      <c r="AG122" s="27">
        <f t="shared" si="67"/>
        <v>46.5</v>
      </c>
      <c r="AH122" s="27">
        <f t="shared" si="68"/>
        <v>50.46</v>
      </c>
      <c r="AI122" s="27">
        <f t="shared" si="69"/>
        <v>51.98</v>
      </c>
      <c r="AJ122" s="27">
        <f t="shared" si="70"/>
        <v>54.11</v>
      </c>
      <c r="AK122" s="27">
        <f t="shared" si="71"/>
        <v>55.48</v>
      </c>
      <c r="AL122" s="27">
        <f t="shared" si="72"/>
        <v>58.53</v>
      </c>
      <c r="AM122" s="27">
        <f t="shared" si="73"/>
        <v>59.9</v>
      </c>
      <c r="AN122" s="27">
        <f t="shared" si="74"/>
        <v>0</v>
      </c>
      <c r="AO122" s="27">
        <f t="shared" si="75"/>
        <v>0</v>
      </c>
      <c r="AP122" s="27">
        <f t="shared" si="76"/>
        <v>0</v>
      </c>
      <c r="AQ122" s="27">
        <f t="shared" si="77"/>
        <v>0</v>
      </c>
      <c r="AR122" s="27">
        <f t="shared" si="78"/>
        <v>0</v>
      </c>
      <c r="AS122" s="27">
        <f t="shared" si="79"/>
        <v>0</v>
      </c>
      <c r="AT122" s="27">
        <f t="shared" si="80"/>
        <v>0</v>
      </c>
      <c r="AU122" s="27">
        <f t="shared" si="81"/>
        <v>0</v>
      </c>
      <c r="AV122" s="27">
        <f t="shared" si="82"/>
        <v>0</v>
      </c>
      <c r="AW122" s="27">
        <f t="shared" si="83"/>
        <v>0</v>
      </c>
      <c r="AX122" s="27">
        <f t="shared" si="84"/>
        <v>0</v>
      </c>
      <c r="AY122" s="27">
        <f t="shared" si="85"/>
        <v>0</v>
      </c>
      <c r="AZ122" s="27">
        <f t="shared" si="86"/>
        <v>0</v>
      </c>
      <c r="BA122" s="27">
        <f t="shared" si="87"/>
        <v>0</v>
      </c>
      <c r="BB122" s="27">
        <f t="shared" si="88"/>
        <v>0</v>
      </c>
      <c r="BC122" s="27">
        <f t="shared" si="89"/>
        <v>0</v>
      </c>
      <c r="BD122" s="27">
        <f t="shared" si="90"/>
        <v>0</v>
      </c>
      <c r="BE122" s="27">
        <f t="shared" si="91"/>
        <v>0</v>
      </c>
      <c r="BF122" s="27">
        <f t="shared" si="92"/>
        <v>0</v>
      </c>
      <c r="BG122" s="27">
        <f t="shared" si="93"/>
        <v>0</v>
      </c>
      <c r="BH122" s="27">
        <f t="shared" si="94"/>
        <v>0</v>
      </c>
      <c r="BI122" s="27">
        <f t="shared" si="95"/>
        <v>0</v>
      </c>
      <c r="BJ122" s="27">
        <f t="shared" si="96"/>
        <v>0</v>
      </c>
      <c r="BK122" s="27">
        <f t="shared" si="97"/>
        <v>0</v>
      </c>
      <c r="BL122" s="27">
        <f t="shared" si="98"/>
        <v>0</v>
      </c>
      <c r="BM122" s="27">
        <f t="shared" si="99"/>
        <v>0</v>
      </c>
      <c r="BN122" s="27">
        <f t="shared" si="100"/>
        <v>0</v>
      </c>
      <c r="BO122" s="27">
        <f t="shared" si="101"/>
        <v>0</v>
      </c>
      <c r="BP122" s="29">
        <f t="shared" si="102"/>
        <v>0</v>
      </c>
      <c r="BQ122" s="29">
        <f t="shared" si="103"/>
        <v>0</v>
      </c>
      <c r="BR122" s="27">
        <f t="shared" si="104"/>
        <v>0</v>
      </c>
    </row>
    <row r="123" spans="7:70" ht="12.75">
      <c r="G123" s="27">
        <f t="shared" si="58"/>
        <v>0</v>
      </c>
      <c r="H123" s="27">
        <f t="shared" si="59"/>
        <v>0</v>
      </c>
      <c r="I123" s="27">
        <f t="shared" si="60"/>
        <v>0</v>
      </c>
      <c r="J123" s="27">
        <f t="shared" si="55"/>
        <v>0</v>
      </c>
      <c r="K123" s="27">
        <f t="shared" si="56"/>
        <v>0</v>
      </c>
      <c r="L123" s="27">
        <f t="shared" si="57"/>
        <v>0</v>
      </c>
      <c r="M123" s="37">
        <f t="shared" si="61"/>
        <v>14.2</v>
      </c>
      <c r="N123" s="37">
        <f t="shared" si="62"/>
        <v>0.4</v>
      </c>
      <c r="O123" s="36">
        <f t="shared" si="107"/>
        <v>47</v>
      </c>
      <c r="P123" s="33">
        <f t="shared" si="63"/>
        <v>13.399999999999999</v>
      </c>
      <c r="Q123" s="27">
        <f t="shared" si="64"/>
        <v>13.799999999999999</v>
      </c>
      <c r="R123" s="27">
        <f t="shared" si="65"/>
        <v>0.4</v>
      </c>
      <c r="S123" s="27">
        <v>8</v>
      </c>
      <c r="T123" s="27">
        <v>12</v>
      </c>
      <c r="U123" s="27">
        <v>12</v>
      </c>
      <c r="V123" s="27">
        <v>17</v>
      </c>
      <c r="W123" s="27">
        <v>17</v>
      </c>
      <c r="X123" s="27">
        <v>17</v>
      </c>
      <c r="Y123" s="27">
        <v>17</v>
      </c>
      <c r="Z123" s="27">
        <f t="shared" si="66"/>
        <v>47</v>
      </c>
      <c r="AA123" s="27">
        <v>3.96</v>
      </c>
      <c r="AB123" s="27">
        <v>1.52</v>
      </c>
      <c r="AC123" s="27">
        <v>2.13</v>
      </c>
      <c r="AD123" s="27">
        <v>1.37</v>
      </c>
      <c r="AE123" s="27">
        <v>3.05</v>
      </c>
      <c r="AF123" s="27">
        <v>1.37</v>
      </c>
      <c r="AG123" s="27">
        <f t="shared" si="67"/>
        <v>47</v>
      </c>
      <c r="AH123" s="27">
        <f t="shared" si="68"/>
        <v>50.96</v>
      </c>
      <c r="AI123" s="27">
        <f t="shared" si="69"/>
        <v>52.48</v>
      </c>
      <c r="AJ123" s="27">
        <f t="shared" si="70"/>
        <v>54.61</v>
      </c>
      <c r="AK123" s="27">
        <f t="shared" si="71"/>
        <v>55.98</v>
      </c>
      <c r="AL123" s="27">
        <f t="shared" si="72"/>
        <v>59.03</v>
      </c>
      <c r="AM123" s="27">
        <f t="shared" si="73"/>
        <v>60.4</v>
      </c>
      <c r="AN123" s="27">
        <f t="shared" si="74"/>
        <v>0</v>
      </c>
      <c r="AO123" s="27">
        <f t="shared" si="75"/>
        <v>0</v>
      </c>
      <c r="AP123" s="27">
        <f t="shared" si="76"/>
        <v>0</v>
      </c>
      <c r="AQ123" s="27">
        <f t="shared" si="77"/>
        <v>0</v>
      </c>
      <c r="AR123" s="27">
        <f t="shared" si="78"/>
        <v>0</v>
      </c>
      <c r="AS123" s="27">
        <f t="shared" si="79"/>
        <v>0</v>
      </c>
      <c r="AT123" s="27">
        <f t="shared" si="80"/>
        <v>0</v>
      </c>
      <c r="AU123" s="27">
        <f t="shared" si="81"/>
        <v>0</v>
      </c>
      <c r="AV123" s="27">
        <f t="shared" si="82"/>
        <v>0</v>
      </c>
      <c r="AW123" s="27">
        <f t="shared" si="83"/>
        <v>0</v>
      </c>
      <c r="AX123" s="27">
        <f t="shared" si="84"/>
        <v>0</v>
      </c>
      <c r="AY123" s="27">
        <f t="shared" si="85"/>
        <v>0</v>
      </c>
      <c r="AZ123" s="27">
        <f t="shared" si="86"/>
        <v>0</v>
      </c>
      <c r="BA123" s="27">
        <f t="shared" si="87"/>
        <v>0</v>
      </c>
      <c r="BB123" s="27">
        <f t="shared" si="88"/>
        <v>0</v>
      </c>
      <c r="BC123" s="27">
        <f t="shared" si="89"/>
        <v>0</v>
      </c>
      <c r="BD123" s="27">
        <f t="shared" si="90"/>
        <v>0</v>
      </c>
      <c r="BE123" s="27">
        <f t="shared" si="91"/>
        <v>0</v>
      </c>
      <c r="BF123" s="27">
        <f t="shared" si="92"/>
        <v>0</v>
      </c>
      <c r="BG123" s="27">
        <f t="shared" si="93"/>
        <v>0</v>
      </c>
      <c r="BH123" s="27">
        <f t="shared" si="94"/>
        <v>0</v>
      </c>
      <c r="BI123" s="27">
        <f t="shared" si="95"/>
        <v>0</v>
      </c>
      <c r="BJ123" s="27">
        <f t="shared" si="96"/>
        <v>0</v>
      </c>
      <c r="BK123" s="27">
        <f t="shared" si="97"/>
        <v>0</v>
      </c>
      <c r="BL123" s="27">
        <f t="shared" si="98"/>
        <v>0</v>
      </c>
      <c r="BM123" s="27">
        <f t="shared" si="99"/>
        <v>0</v>
      </c>
      <c r="BN123" s="27">
        <f t="shared" si="100"/>
        <v>0</v>
      </c>
      <c r="BO123" s="27">
        <f t="shared" si="101"/>
        <v>0</v>
      </c>
      <c r="BP123" s="29">
        <f t="shared" si="102"/>
        <v>0</v>
      </c>
      <c r="BQ123" s="29">
        <f t="shared" si="103"/>
        <v>0</v>
      </c>
      <c r="BR123" s="27">
        <f t="shared" si="104"/>
        <v>0</v>
      </c>
    </row>
    <row r="124" spans="7:70" ht="12.75">
      <c r="G124" s="27">
        <f t="shared" si="58"/>
        <v>0</v>
      </c>
      <c r="H124" s="27">
        <f t="shared" si="59"/>
        <v>0</v>
      </c>
      <c r="I124" s="27">
        <f t="shared" si="60"/>
        <v>0</v>
      </c>
      <c r="J124" s="27">
        <f t="shared" si="55"/>
        <v>0</v>
      </c>
      <c r="K124" s="27">
        <f t="shared" si="56"/>
        <v>0</v>
      </c>
      <c r="L124" s="27">
        <f t="shared" si="57"/>
        <v>0</v>
      </c>
      <c r="M124" s="37">
        <f t="shared" si="61"/>
        <v>14.2</v>
      </c>
      <c r="N124" s="37">
        <f t="shared" si="62"/>
        <v>0.4</v>
      </c>
      <c r="O124" s="36">
        <f t="shared" si="107"/>
        <v>47.5</v>
      </c>
      <c r="P124" s="33">
        <f t="shared" si="63"/>
        <v>13.399999999999999</v>
      </c>
      <c r="Q124" s="27">
        <f t="shared" si="64"/>
        <v>13.799999999999999</v>
      </c>
      <c r="R124" s="27">
        <f t="shared" si="65"/>
        <v>0.4</v>
      </c>
      <c r="S124" s="27">
        <v>8</v>
      </c>
      <c r="T124" s="27">
        <v>12</v>
      </c>
      <c r="U124" s="27">
        <v>12</v>
      </c>
      <c r="V124" s="27">
        <v>17</v>
      </c>
      <c r="W124" s="27">
        <v>17</v>
      </c>
      <c r="X124" s="27">
        <v>17</v>
      </c>
      <c r="Y124" s="27">
        <v>17</v>
      </c>
      <c r="Z124" s="27">
        <f t="shared" si="66"/>
        <v>47.5</v>
      </c>
      <c r="AA124" s="27">
        <v>3.96</v>
      </c>
      <c r="AB124" s="27">
        <v>1.52</v>
      </c>
      <c r="AC124" s="27">
        <v>2.13</v>
      </c>
      <c r="AD124" s="27">
        <v>1.37</v>
      </c>
      <c r="AE124" s="27">
        <v>3.05</v>
      </c>
      <c r="AF124" s="27">
        <v>1.37</v>
      </c>
      <c r="AG124" s="27">
        <f t="shared" si="67"/>
        <v>47.5</v>
      </c>
      <c r="AH124" s="27">
        <f t="shared" si="68"/>
        <v>51.46</v>
      </c>
      <c r="AI124" s="27">
        <f t="shared" si="69"/>
        <v>52.98</v>
      </c>
      <c r="AJ124" s="27">
        <f t="shared" si="70"/>
        <v>55.11</v>
      </c>
      <c r="AK124" s="27">
        <f t="shared" si="71"/>
        <v>56.48</v>
      </c>
      <c r="AL124" s="27">
        <f t="shared" si="72"/>
        <v>59.53</v>
      </c>
      <c r="AM124" s="27">
        <f t="shared" si="73"/>
        <v>60.9</v>
      </c>
      <c r="AN124" s="27">
        <f t="shared" si="74"/>
        <v>0</v>
      </c>
      <c r="AO124" s="27">
        <f t="shared" si="75"/>
        <v>0</v>
      </c>
      <c r="AP124" s="27">
        <f t="shared" si="76"/>
        <v>0</v>
      </c>
      <c r="AQ124" s="27">
        <f t="shared" si="77"/>
        <v>0</v>
      </c>
      <c r="AR124" s="27">
        <f t="shared" si="78"/>
        <v>0</v>
      </c>
      <c r="AS124" s="27">
        <f t="shared" si="79"/>
        <v>0</v>
      </c>
      <c r="AT124" s="27">
        <f t="shared" si="80"/>
        <v>0</v>
      </c>
      <c r="AU124" s="27">
        <f t="shared" si="81"/>
        <v>0</v>
      </c>
      <c r="AV124" s="27">
        <f t="shared" si="82"/>
        <v>0</v>
      </c>
      <c r="AW124" s="27">
        <f t="shared" si="83"/>
        <v>0</v>
      </c>
      <c r="AX124" s="27">
        <f t="shared" si="84"/>
        <v>0</v>
      </c>
      <c r="AY124" s="27">
        <f t="shared" si="85"/>
        <v>0</v>
      </c>
      <c r="AZ124" s="27">
        <f t="shared" si="86"/>
        <v>0</v>
      </c>
      <c r="BA124" s="27">
        <f t="shared" si="87"/>
        <v>0</v>
      </c>
      <c r="BB124" s="27">
        <f t="shared" si="88"/>
        <v>0</v>
      </c>
      <c r="BC124" s="27">
        <f t="shared" si="89"/>
        <v>0</v>
      </c>
      <c r="BD124" s="27">
        <f t="shared" si="90"/>
        <v>0</v>
      </c>
      <c r="BE124" s="27">
        <f t="shared" si="91"/>
        <v>0</v>
      </c>
      <c r="BF124" s="27">
        <f t="shared" si="92"/>
        <v>0</v>
      </c>
      <c r="BG124" s="27">
        <f t="shared" si="93"/>
        <v>0</v>
      </c>
      <c r="BH124" s="27">
        <f t="shared" si="94"/>
        <v>0</v>
      </c>
      <c r="BI124" s="27">
        <f t="shared" si="95"/>
        <v>0</v>
      </c>
      <c r="BJ124" s="27">
        <f t="shared" si="96"/>
        <v>0</v>
      </c>
      <c r="BK124" s="27">
        <f t="shared" si="97"/>
        <v>0</v>
      </c>
      <c r="BL124" s="27">
        <f t="shared" si="98"/>
        <v>0</v>
      </c>
      <c r="BM124" s="27">
        <f t="shared" si="99"/>
        <v>0</v>
      </c>
      <c r="BN124" s="27">
        <f t="shared" si="100"/>
        <v>0</v>
      </c>
      <c r="BO124" s="27">
        <f t="shared" si="101"/>
        <v>0</v>
      </c>
      <c r="BP124" s="29">
        <f t="shared" si="102"/>
        <v>0</v>
      </c>
      <c r="BQ124" s="29">
        <f t="shared" si="103"/>
        <v>0</v>
      </c>
      <c r="BR124" s="27">
        <f t="shared" si="104"/>
        <v>0</v>
      </c>
    </row>
    <row r="125" spans="7:70" ht="12.75">
      <c r="G125" s="27">
        <f t="shared" si="58"/>
        <v>0</v>
      </c>
      <c r="H125" s="27">
        <f t="shared" si="59"/>
        <v>0</v>
      </c>
      <c r="I125" s="27">
        <f t="shared" si="60"/>
        <v>0</v>
      </c>
      <c r="J125" s="27">
        <f t="shared" si="55"/>
        <v>0</v>
      </c>
      <c r="K125" s="27">
        <f t="shared" si="56"/>
        <v>0</v>
      </c>
      <c r="L125" s="27">
        <f t="shared" si="57"/>
        <v>0</v>
      </c>
      <c r="M125" s="37">
        <f t="shared" si="61"/>
        <v>14.2</v>
      </c>
      <c r="N125" s="37">
        <f t="shared" si="62"/>
        <v>0.4</v>
      </c>
      <c r="O125" s="36">
        <f t="shared" si="107"/>
        <v>48</v>
      </c>
      <c r="P125" s="33">
        <f t="shared" si="63"/>
        <v>13.399999999999999</v>
      </c>
      <c r="Q125" s="27">
        <f t="shared" si="64"/>
        <v>13.799999999999999</v>
      </c>
      <c r="R125" s="27">
        <f t="shared" si="65"/>
        <v>0.4</v>
      </c>
      <c r="S125" s="27">
        <v>8</v>
      </c>
      <c r="T125" s="27">
        <v>12</v>
      </c>
      <c r="U125" s="27">
        <v>12</v>
      </c>
      <c r="V125" s="27">
        <v>17</v>
      </c>
      <c r="W125" s="27">
        <v>17</v>
      </c>
      <c r="X125" s="27">
        <v>17</v>
      </c>
      <c r="Y125" s="27">
        <v>17</v>
      </c>
      <c r="Z125" s="27">
        <f t="shared" si="66"/>
        <v>48</v>
      </c>
      <c r="AA125" s="27">
        <v>3.96</v>
      </c>
      <c r="AB125" s="27">
        <v>1.52</v>
      </c>
      <c r="AC125" s="27">
        <v>2.13</v>
      </c>
      <c r="AD125" s="27">
        <v>1.37</v>
      </c>
      <c r="AE125" s="27">
        <v>3.05</v>
      </c>
      <c r="AF125" s="27">
        <v>1.37</v>
      </c>
      <c r="AG125" s="27">
        <f t="shared" si="67"/>
        <v>48</v>
      </c>
      <c r="AH125" s="27">
        <f t="shared" si="68"/>
        <v>51.96</v>
      </c>
      <c r="AI125" s="27">
        <f t="shared" si="69"/>
        <v>53.48</v>
      </c>
      <c r="AJ125" s="27">
        <f t="shared" si="70"/>
        <v>55.61</v>
      </c>
      <c r="AK125" s="27">
        <f t="shared" si="71"/>
        <v>56.98</v>
      </c>
      <c r="AL125" s="27">
        <f t="shared" si="72"/>
        <v>60.03</v>
      </c>
      <c r="AM125" s="27">
        <f t="shared" si="73"/>
        <v>61.4</v>
      </c>
      <c r="AN125" s="27">
        <f t="shared" si="74"/>
        <v>0</v>
      </c>
      <c r="AO125" s="27">
        <f t="shared" si="75"/>
        <v>0</v>
      </c>
      <c r="AP125" s="27">
        <f t="shared" si="76"/>
        <v>0</v>
      </c>
      <c r="AQ125" s="27">
        <f t="shared" si="77"/>
        <v>0</v>
      </c>
      <c r="AR125" s="27">
        <f t="shared" si="78"/>
        <v>0</v>
      </c>
      <c r="AS125" s="27">
        <f t="shared" si="79"/>
        <v>0</v>
      </c>
      <c r="AT125" s="27">
        <f t="shared" si="80"/>
        <v>0</v>
      </c>
      <c r="AU125" s="27">
        <f t="shared" si="81"/>
        <v>0</v>
      </c>
      <c r="AV125" s="27">
        <f t="shared" si="82"/>
        <v>0</v>
      </c>
      <c r="AW125" s="27">
        <f t="shared" si="83"/>
        <v>0</v>
      </c>
      <c r="AX125" s="27">
        <f t="shared" si="84"/>
        <v>0</v>
      </c>
      <c r="AY125" s="27">
        <f t="shared" si="85"/>
        <v>0</v>
      </c>
      <c r="AZ125" s="27">
        <f t="shared" si="86"/>
        <v>0</v>
      </c>
      <c r="BA125" s="27">
        <f t="shared" si="87"/>
        <v>0</v>
      </c>
      <c r="BB125" s="27">
        <f t="shared" si="88"/>
        <v>0</v>
      </c>
      <c r="BC125" s="27">
        <f t="shared" si="89"/>
        <v>0</v>
      </c>
      <c r="BD125" s="27">
        <f t="shared" si="90"/>
        <v>0</v>
      </c>
      <c r="BE125" s="27">
        <f t="shared" si="91"/>
        <v>0</v>
      </c>
      <c r="BF125" s="27">
        <f t="shared" si="92"/>
        <v>0</v>
      </c>
      <c r="BG125" s="27">
        <f t="shared" si="93"/>
        <v>0</v>
      </c>
      <c r="BH125" s="27">
        <f t="shared" si="94"/>
        <v>0</v>
      </c>
      <c r="BI125" s="27">
        <f t="shared" si="95"/>
        <v>0</v>
      </c>
      <c r="BJ125" s="27">
        <f t="shared" si="96"/>
        <v>0</v>
      </c>
      <c r="BK125" s="27">
        <f t="shared" si="97"/>
        <v>0</v>
      </c>
      <c r="BL125" s="27">
        <f t="shared" si="98"/>
        <v>0</v>
      </c>
      <c r="BM125" s="27">
        <f t="shared" si="99"/>
        <v>0</v>
      </c>
      <c r="BN125" s="27">
        <f t="shared" si="100"/>
        <v>0</v>
      </c>
      <c r="BO125" s="27">
        <f t="shared" si="101"/>
        <v>0</v>
      </c>
      <c r="BP125" s="29">
        <f t="shared" si="102"/>
        <v>0</v>
      </c>
      <c r="BQ125" s="29">
        <f t="shared" si="103"/>
        <v>0</v>
      </c>
      <c r="BR125" s="27">
        <f t="shared" si="104"/>
        <v>0</v>
      </c>
    </row>
    <row r="126" spans="7:70" ht="12.75">
      <c r="G126" s="27">
        <f t="shared" si="58"/>
        <v>0</v>
      </c>
      <c r="H126" s="27">
        <f t="shared" si="59"/>
        <v>0</v>
      </c>
      <c r="I126" s="27">
        <f t="shared" si="60"/>
        <v>0</v>
      </c>
      <c r="J126" s="27">
        <f t="shared" si="55"/>
        <v>0</v>
      </c>
      <c r="K126" s="27">
        <f t="shared" si="56"/>
        <v>0</v>
      </c>
      <c r="L126" s="27">
        <f t="shared" si="57"/>
        <v>0</v>
      </c>
      <c r="M126" s="37">
        <f t="shared" si="61"/>
        <v>14.2</v>
      </c>
      <c r="N126" s="37">
        <f t="shared" si="62"/>
        <v>0.4</v>
      </c>
      <c r="O126" s="36">
        <f t="shared" si="107"/>
        <v>48.5</v>
      </c>
      <c r="P126" s="33">
        <f t="shared" si="63"/>
        <v>13.399999999999999</v>
      </c>
      <c r="Q126" s="27">
        <f t="shared" si="64"/>
        <v>13.799999999999999</v>
      </c>
      <c r="R126" s="27">
        <f t="shared" si="65"/>
        <v>0.4</v>
      </c>
      <c r="S126" s="27">
        <v>8</v>
      </c>
      <c r="T126" s="27">
        <v>12</v>
      </c>
      <c r="U126" s="27">
        <v>12</v>
      </c>
      <c r="V126" s="27">
        <v>17</v>
      </c>
      <c r="W126" s="27">
        <v>17</v>
      </c>
      <c r="X126" s="27">
        <v>17</v>
      </c>
      <c r="Y126" s="27">
        <v>17</v>
      </c>
      <c r="Z126" s="27">
        <f t="shared" si="66"/>
        <v>48.5</v>
      </c>
      <c r="AA126" s="27">
        <v>3.96</v>
      </c>
      <c r="AB126" s="27">
        <v>1.52</v>
      </c>
      <c r="AC126" s="27">
        <v>2.13</v>
      </c>
      <c r="AD126" s="27">
        <v>1.37</v>
      </c>
      <c r="AE126" s="27">
        <v>3.05</v>
      </c>
      <c r="AF126" s="27">
        <v>1.37</v>
      </c>
      <c r="AG126" s="27">
        <f t="shared" si="67"/>
        <v>48.5</v>
      </c>
      <c r="AH126" s="27">
        <f t="shared" si="68"/>
        <v>52.46</v>
      </c>
      <c r="AI126" s="27">
        <f t="shared" si="69"/>
        <v>53.98</v>
      </c>
      <c r="AJ126" s="27">
        <f t="shared" si="70"/>
        <v>56.11</v>
      </c>
      <c r="AK126" s="27">
        <f t="shared" si="71"/>
        <v>57.48</v>
      </c>
      <c r="AL126" s="27">
        <f t="shared" si="72"/>
        <v>60.53</v>
      </c>
      <c r="AM126" s="27">
        <f t="shared" si="73"/>
        <v>61.9</v>
      </c>
      <c r="AN126" s="27">
        <f t="shared" si="74"/>
        <v>0</v>
      </c>
      <c r="AO126" s="27">
        <f t="shared" si="75"/>
        <v>0</v>
      </c>
      <c r="AP126" s="27">
        <f t="shared" si="76"/>
        <v>0</v>
      </c>
      <c r="AQ126" s="27">
        <f t="shared" si="77"/>
        <v>0</v>
      </c>
      <c r="AR126" s="27">
        <f t="shared" si="78"/>
        <v>0</v>
      </c>
      <c r="AS126" s="27">
        <f t="shared" si="79"/>
        <v>0</v>
      </c>
      <c r="AT126" s="27">
        <f t="shared" si="80"/>
        <v>0</v>
      </c>
      <c r="AU126" s="27">
        <f t="shared" si="81"/>
        <v>0</v>
      </c>
      <c r="AV126" s="27">
        <f t="shared" si="82"/>
        <v>0</v>
      </c>
      <c r="AW126" s="27">
        <f t="shared" si="83"/>
        <v>0</v>
      </c>
      <c r="AX126" s="27">
        <f t="shared" si="84"/>
        <v>0</v>
      </c>
      <c r="AY126" s="27">
        <f t="shared" si="85"/>
        <v>0</v>
      </c>
      <c r="AZ126" s="27">
        <f t="shared" si="86"/>
        <v>0</v>
      </c>
      <c r="BA126" s="27">
        <f t="shared" si="87"/>
        <v>0</v>
      </c>
      <c r="BB126" s="27">
        <f t="shared" si="88"/>
        <v>0</v>
      </c>
      <c r="BC126" s="27">
        <f t="shared" si="89"/>
        <v>0</v>
      </c>
      <c r="BD126" s="27">
        <f t="shared" si="90"/>
        <v>0</v>
      </c>
      <c r="BE126" s="27">
        <f t="shared" si="91"/>
        <v>0</v>
      </c>
      <c r="BF126" s="27">
        <f t="shared" si="92"/>
        <v>0</v>
      </c>
      <c r="BG126" s="27">
        <f t="shared" si="93"/>
        <v>0</v>
      </c>
      <c r="BH126" s="27">
        <f t="shared" si="94"/>
        <v>0</v>
      </c>
      <c r="BI126" s="27">
        <f t="shared" si="95"/>
        <v>0</v>
      </c>
      <c r="BJ126" s="27">
        <f t="shared" si="96"/>
        <v>0</v>
      </c>
      <c r="BK126" s="27">
        <f t="shared" si="97"/>
        <v>0</v>
      </c>
      <c r="BL126" s="27">
        <f t="shared" si="98"/>
        <v>0</v>
      </c>
      <c r="BM126" s="27">
        <f t="shared" si="99"/>
        <v>0</v>
      </c>
      <c r="BN126" s="27">
        <f t="shared" si="100"/>
        <v>0</v>
      </c>
      <c r="BO126" s="27">
        <f t="shared" si="101"/>
        <v>0</v>
      </c>
      <c r="BP126" s="29">
        <f t="shared" si="102"/>
        <v>0</v>
      </c>
      <c r="BQ126" s="29">
        <f t="shared" si="103"/>
        <v>0</v>
      </c>
      <c r="BR126" s="27">
        <f t="shared" si="104"/>
        <v>0</v>
      </c>
    </row>
    <row r="127" spans="7:70" ht="12.75">
      <c r="G127" s="27">
        <f t="shared" si="58"/>
        <v>0</v>
      </c>
      <c r="H127" s="27">
        <f t="shared" si="59"/>
        <v>0</v>
      </c>
      <c r="I127" s="27">
        <f t="shared" si="60"/>
        <v>0</v>
      </c>
      <c r="J127" s="27">
        <f t="shared" si="55"/>
        <v>0</v>
      </c>
      <c r="K127" s="27">
        <f t="shared" si="56"/>
        <v>0</v>
      </c>
      <c r="L127" s="27">
        <f t="shared" si="57"/>
        <v>0</v>
      </c>
      <c r="M127" s="37">
        <f t="shared" si="61"/>
        <v>14.2</v>
      </c>
      <c r="N127" s="37">
        <f t="shared" si="62"/>
        <v>0.4</v>
      </c>
      <c r="O127" s="36">
        <f t="shared" si="107"/>
        <v>49</v>
      </c>
      <c r="P127" s="33">
        <f t="shared" si="63"/>
        <v>13.399999999999999</v>
      </c>
      <c r="Q127" s="27">
        <f t="shared" si="64"/>
        <v>13.799999999999999</v>
      </c>
      <c r="R127" s="27">
        <f t="shared" si="65"/>
        <v>0.4</v>
      </c>
      <c r="S127" s="27">
        <v>8</v>
      </c>
      <c r="T127" s="27">
        <v>12</v>
      </c>
      <c r="U127" s="27">
        <v>12</v>
      </c>
      <c r="V127" s="27">
        <v>17</v>
      </c>
      <c r="W127" s="27">
        <v>17</v>
      </c>
      <c r="X127" s="27">
        <v>17</v>
      </c>
      <c r="Y127" s="27">
        <v>17</v>
      </c>
      <c r="Z127" s="27">
        <f t="shared" si="66"/>
        <v>49</v>
      </c>
      <c r="AA127" s="27">
        <v>3.96</v>
      </c>
      <c r="AB127" s="27">
        <v>1.52</v>
      </c>
      <c r="AC127" s="27">
        <v>2.13</v>
      </c>
      <c r="AD127" s="27">
        <v>1.37</v>
      </c>
      <c r="AE127" s="27">
        <v>3.05</v>
      </c>
      <c r="AF127" s="27">
        <v>1.37</v>
      </c>
      <c r="AG127" s="27">
        <f t="shared" si="67"/>
        <v>49</v>
      </c>
      <c r="AH127" s="27">
        <f t="shared" si="68"/>
        <v>52.96</v>
      </c>
      <c r="AI127" s="27">
        <f t="shared" si="69"/>
        <v>54.48</v>
      </c>
      <c r="AJ127" s="27">
        <f t="shared" si="70"/>
        <v>56.61</v>
      </c>
      <c r="AK127" s="27">
        <f t="shared" si="71"/>
        <v>57.98</v>
      </c>
      <c r="AL127" s="27">
        <f t="shared" si="72"/>
        <v>61.03</v>
      </c>
      <c r="AM127" s="27">
        <f t="shared" si="73"/>
        <v>62.4</v>
      </c>
      <c r="AN127" s="27">
        <f t="shared" si="74"/>
        <v>0</v>
      </c>
      <c r="AO127" s="27">
        <f t="shared" si="75"/>
        <v>0</v>
      </c>
      <c r="AP127" s="27">
        <f t="shared" si="76"/>
        <v>0</v>
      </c>
      <c r="AQ127" s="27">
        <f t="shared" si="77"/>
        <v>0</v>
      </c>
      <c r="AR127" s="27">
        <f t="shared" si="78"/>
        <v>0</v>
      </c>
      <c r="AS127" s="27">
        <f t="shared" si="79"/>
        <v>0</v>
      </c>
      <c r="AT127" s="27">
        <f t="shared" si="80"/>
        <v>0</v>
      </c>
      <c r="AU127" s="27">
        <f t="shared" si="81"/>
        <v>0</v>
      </c>
      <c r="AV127" s="27">
        <f t="shared" si="82"/>
        <v>0</v>
      </c>
      <c r="AW127" s="27">
        <f t="shared" si="83"/>
        <v>0</v>
      </c>
      <c r="AX127" s="27">
        <f t="shared" si="84"/>
        <v>0</v>
      </c>
      <c r="AY127" s="27">
        <f t="shared" si="85"/>
        <v>0</v>
      </c>
      <c r="AZ127" s="27">
        <f t="shared" si="86"/>
        <v>0</v>
      </c>
      <c r="BA127" s="27">
        <f t="shared" si="87"/>
        <v>0</v>
      </c>
      <c r="BB127" s="27">
        <f t="shared" si="88"/>
        <v>0</v>
      </c>
      <c r="BC127" s="27">
        <f t="shared" si="89"/>
        <v>0</v>
      </c>
      <c r="BD127" s="27">
        <f t="shared" si="90"/>
        <v>0</v>
      </c>
      <c r="BE127" s="27">
        <f t="shared" si="91"/>
        <v>0</v>
      </c>
      <c r="BF127" s="27">
        <f t="shared" si="92"/>
        <v>0</v>
      </c>
      <c r="BG127" s="27">
        <f t="shared" si="93"/>
        <v>0</v>
      </c>
      <c r="BH127" s="27">
        <f t="shared" si="94"/>
        <v>0</v>
      </c>
      <c r="BI127" s="27">
        <f t="shared" si="95"/>
        <v>0</v>
      </c>
      <c r="BJ127" s="27">
        <f t="shared" si="96"/>
        <v>0</v>
      </c>
      <c r="BK127" s="27">
        <f t="shared" si="97"/>
        <v>0</v>
      </c>
      <c r="BL127" s="27">
        <f t="shared" si="98"/>
        <v>0</v>
      </c>
      <c r="BM127" s="27">
        <f t="shared" si="99"/>
        <v>0</v>
      </c>
      <c r="BN127" s="27">
        <f t="shared" si="100"/>
        <v>0</v>
      </c>
      <c r="BO127" s="27">
        <f t="shared" si="101"/>
        <v>0</v>
      </c>
      <c r="BP127" s="29">
        <f t="shared" si="102"/>
        <v>0</v>
      </c>
      <c r="BQ127" s="29">
        <f t="shared" si="103"/>
        <v>0</v>
      </c>
      <c r="BR127" s="27">
        <f t="shared" si="104"/>
        <v>0</v>
      </c>
    </row>
    <row r="128" spans="7:70" ht="12.75">
      <c r="G128" s="27">
        <f t="shared" si="58"/>
        <v>0</v>
      </c>
      <c r="H128" s="27">
        <f t="shared" si="59"/>
        <v>0</v>
      </c>
      <c r="I128" s="27">
        <f t="shared" si="60"/>
        <v>0</v>
      </c>
      <c r="J128" s="27">
        <f t="shared" si="55"/>
        <v>0</v>
      </c>
      <c r="K128" s="27">
        <f t="shared" si="56"/>
        <v>0</v>
      </c>
      <c r="L128" s="27">
        <f t="shared" si="57"/>
        <v>0</v>
      </c>
      <c r="M128" s="37">
        <f t="shared" si="61"/>
        <v>14.2</v>
      </c>
      <c r="N128" s="37">
        <f t="shared" si="62"/>
        <v>0.4</v>
      </c>
      <c r="O128" s="36">
        <f t="shared" si="107"/>
        <v>49.5</v>
      </c>
      <c r="P128" s="33">
        <f t="shared" si="63"/>
        <v>13.399999999999999</v>
      </c>
      <c r="Q128" s="27">
        <f t="shared" si="64"/>
        <v>13.799999999999999</v>
      </c>
      <c r="R128" s="27">
        <f t="shared" si="65"/>
        <v>0.4</v>
      </c>
      <c r="S128" s="27">
        <v>8</v>
      </c>
      <c r="T128" s="27">
        <v>12</v>
      </c>
      <c r="U128" s="27">
        <v>12</v>
      </c>
      <c r="V128" s="27">
        <v>17</v>
      </c>
      <c r="W128" s="27">
        <v>17</v>
      </c>
      <c r="X128" s="27">
        <v>17</v>
      </c>
      <c r="Y128" s="27">
        <v>17</v>
      </c>
      <c r="Z128" s="27">
        <f t="shared" si="66"/>
        <v>49.5</v>
      </c>
      <c r="AA128" s="27">
        <v>3.96</v>
      </c>
      <c r="AB128" s="27">
        <v>1.52</v>
      </c>
      <c r="AC128" s="27">
        <v>2.13</v>
      </c>
      <c r="AD128" s="27">
        <v>1.37</v>
      </c>
      <c r="AE128" s="27">
        <v>3.05</v>
      </c>
      <c r="AF128" s="27">
        <v>1.37</v>
      </c>
      <c r="AG128" s="27">
        <f t="shared" si="67"/>
        <v>49.5</v>
      </c>
      <c r="AH128" s="27">
        <f t="shared" si="68"/>
        <v>53.46</v>
      </c>
      <c r="AI128" s="27">
        <f t="shared" si="69"/>
        <v>54.98</v>
      </c>
      <c r="AJ128" s="27">
        <f t="shared" si="70"/>
        <v>57.11</v>
      </c>
      <c r="AK128" s="27">
        <f t="shared" si="71"/>
        <v>58.48</v>
      </c>
      <c r="AL128" s="27">
        <f t="shared" si="72"/>
        <v>61.53</v>
      </c>
      <c r="AM128" s="27">
        <f t="shared" si="73"/>
        <v>62.9</v>
      </c>
      <c r="AN128" s="27">
        <f t="shared" si="74"/>
        <v>0</v>
      </c>
      <c r="AO128" s="27">
        <f t="shared" si="75"/>
        <v>0</v>
      </c>
      <c r="AP128" s="27">
        <f t="shared" si="76"/>
        <v>0</v>
      </c>
      <c r="AQ128" s="27">
        <f t="shared" si="77"/>
        <v>0</v>
      </c>
      <c r="AR128" s="27">
        <f t="shared" si="78"/>
        <v>0</v>
      </c>
      <c r="AS128" s="27">
        <f t="shared" si="79"/>
        <v>0</v>
      </c>
      <c r="AT128" s="27">
        <f t="shared" si="80"/>
        <v>0</v>
      </c>
      <c r="AU128" s="27">
        <f t="shared" si="81"/>
        <v>0</v>
      </c>
      <c r="AV128" s="27">
        <f t="shared" si="82"/>
        <v>0</v>
      </c>
      <c r="AW128" s="27">
        <f t="shared" si="83"/>
        <v>0</v>
      </c>
      <c r="AX128" s="27">
        <f t="shared" si="84"/>
        <v>0</v>
      </c>
      <c r="AY128" s="27">
        <f t="shared" si="85"/>
        <v>0</v>
      </c>
      <c r="AZ128" s="27">
        <f t="shared" si="86"/>
        <v>0</v>
      </c>
      <c r="BA128" s="27">
        <f t="shared" si="87"/>
        <v>0</v>
      </c>
      <c r="BB128" s="27">
        <f t="shared" si="88"/>
        <v>0</v>
      </c>
      <c r="BC128" s="27">
        <f t="shared" si="89"/>
        <v>0</v>
      </c>
      <c r="BD128" s="27">
        <f t="shared" si="90"/>
        <v>0</v>
      </c>
      <c r="BE128" s="27">
        <f t="shared" si="91"/>
        <v>0</v>
      </c>
      <c r="BF128" s="27">
        <f t="shared" si="92"/>
        <v>0</v>
      </c>
      <c r="BG128" s="27">
        <f t="shared" si="93"/>
        <v>0</v>
      </c>
      <c r="BH128" s="27">
        <f t="shared" si="94"/>
        <v>0</v>
      </c>
      <c r="BI128" s="27">
        <f t="shared" si="95"/>
        <v>0</v>
      </c>
      <c r="BJ128" s="27">
        <f t="shared" si="96"/>
        <v>0</v>
      </c>
      <c r="BK128" s="27">
        <f t="shared" si="97"/>
        <v>0</v>
      </c>
      <c r="BL128" s="27">
        <f t="shared" si="98"/>
        <v>0</v>
      </c>
      <c r="BM128" s="27">
        <f t="shared" si="99"/>
        <v>0</v>
      </c>
      <c r="BN128" s="27">
        <f t="shared" si="100"/>
        <v>0</v>
      </c>
      <c r="BO128" s="27">
        <f t="shared" si="101"/>
        <v>0</v>
      </c>
      <c r="BP128" s="29">
        <f t="shared" si="102"/>
        <v>0</v>
      </c>
      <c r="BQ128" s="29">
        <f t="shared" si="103"/>
        <v>0</v>
      </c>
      <c r="BR128" s="27">
        <f t="shared" si="104"/>
        <v>0</v>
      </c>
    </row>
    <row r="129" spans="7:70" ht="12.75">
      <c r="G129" s="27">
        <f t="shared" si="58"/>
        <v>0</v>
      </c>
      <c r="H129" s="27">
        <f t="shared" si="59"/>
        <v>0</v>
      </c>
      <c r="I129" s="27">
        <f t="shared" si="60"/>
        <v>0</v>
      </c>
      <c r="J129" s="27">
        <f t="shared" si="55"/>
        <v>0</v>
      </c>
      <c r="K129" s="27">
        <f t="shared" si="56"/>
        <v>0</v>
      </c>
      <c r="L129" s="27">
        <f t="shared" si="57"/>
        <v>0</v>
      </c>
      <c r="M129" s="37">
        <f t="shared" si="61"/>
        <v>14.2</v>
      </c>
      <c r="N129" s="37">
        <f t="shared" si="62"/>
        <v>0.4</v>
      </c>
      <c r="O129" s="36">
        <f t="shared" si="107"/>
        <v>50</v>
      </c>
      <c r="P129" s="33">
        <f t="shared" si="63"/>
        <v>13.399999999999999</v>
      </c>
      <c r="Q129" s="27">
        <f t="shared" si="64"/>
        <v>13.799999999999999</v>
      </c>
      <c r="R129" s="27">
        <f t="shared" si="65"/>
        <v>0.4</v>
      </c>
      <c r="S129" s="27">
        <v>8</v>
      </c>
      <c r="T129" s="27">
        <v>12</v>
      </c>
      <c r="U129" s="27">
        <v>12</v>
      </c>
      <c r="V129" s="27">
        <v>17</v>
      </c>
      <c r="W129" s="27">
        <v>17</v>
      </c>
      <c r="X129" s="27">
        <v>17</v>
      </c>
      <c r="Y129" s="27">
        <v>17</v>
      </c>
      <c r="Z129" s="27">
        <f t="shared" si="66"/>
        <v>50</v>
      </c>
      <c r="AA129" s="27">
        <v>3.96</v>
      </c>
      <c r="AB129" s="27">
        <v>1.52</v>
      </c>
      <c r="AC129" s="27">
        <v>2.13</v>
      </c>
      <c r="AD129" s="27">
        <v>1.37</v>
      </c>
      <c r="AE129" s="27">
        <v>3.05</v>
      </c>
      <c r="AF129" s="27">
        <v>1.37</v>
      </c>
      <c r="AG129" s="27">
        <f t="shared" si="67"/>
        <v>50</v>
      </c>
      <c r="AH129" s="27">
        <f t="shared" si="68"/>
        <v>53.96</v>
      </c>
      <c r="AI129" s="27">
        <f t="shared" si="69"/>
        <v>55.48</v>
      </c>
      <c r="AJ129" s="27">
        <f t="shared" si="70"/>
        <v>57.61</v>
      </c>
      <c r="AK129" s="27">
        <f t="shared" si="71"/>
        <v>58.98</v>
      </c>
      <c r="AL129" s="27">
        <f t="shared" si="72"/>
        <v>62.03</v>
      </c>
      <c r="AM129" s="27">
        <f t="shared" si="73"/>
        <v>63.4</v>
      </c>
      <c r="AN129" s="27">
        <f t="shared" si="74"/>
        <v>0</v>
      </c>
      <c r="AO129" s="27">
        <f t="shared" si="75"/>
        <v>0</v>
      </c>
      <c r="AP129" s="27">
        <f t="shared" si="76"/>
        <v>0</v>
      </c>
      <c r="AQ129" s="27">
        <f t="shared" si="77"/>
        <v>0</v>
      </c>
      <c r="AR129" s="27">
        <f t="shared" si="78"/>
        <v>0</v>
      </c>
      <c r="AS129" s="27">
        <f t="shared" si="79"/>
        <v>0</v>
      </c>
      <c r="AT129" s="27">
        <f t="shared" si="80"/>
        <v>0</v>
      </c>
      <c r="AU129" s="27">
        <f t="shared" si="81"/>
        <v>0</v>
      </c>
      <c r="AV129" s="27">
        <f t="shared" si="82"/>
        <v>0</v>
      </c>
      <c r="AW129" s="27">
        <f t="shared" si="83"/>
        <v>0</v>
      </c>
      <c r="AX129" s="27">
        <f t="shared" si="84"/>
        <v>0</v>
      </c>
      <c r="AY129" s="27">
        <f t="shared" si="85"/>
        <v>0</v>
      </c>
      <c r="AZ129" s="27">
        <f t="shared" si="86"/>
        <v>0</v>
      </c>
      <c r="BA129" s="27">
        <f t="shared" si="87"/>
        <v>0</v>
      </c>
      <c r="BB129" s="27">
        <f t="shared" si="88"/>
        <v>0</v>
      </c>
      <c r="BC129" s="27">
        <f t="shared" si="89"/>
        <v>0</v>
      </c>
      <c r="BD129" s="27">
        <f t="shared" si="90"/>
        <v>0</v>
      </c>
      <c r="BE129" s="27">
        <f t="shared" si="91"/>
        <v>0</v>
      </c>
      <c r="BF129" s="27">
        <f t="shared" si="92"/>
        <v>0</v>
      </c>
      <c r="BG129" s="27">
        <f t="shared" si="93"/>
        <v>0</v>
      </c>
      <c r="BH129" s="27">
        <f t="shared" si="94"/>
        <v>0</v>
      </c>
      <c r="BI129" s="27">
        <f t="shared" si="95"/>
        <v>0</v>
      </c>
      <c r="BJ129" s="27">
        <f t="shared" si="96"/>
        <v>0</v>
      </c>
      <c r="BK129" s="27">
        <f t="shared" si="97"/>
        <v>0</v>
      </c>
      <c r="BL129" s="27">
        <f t="shared" si="98"/>
        <v>0</v>
      </c>
      <c r="BM129" s="27">
        <f t="shared" si="99"/>
        <v>0</v>
      </c>
      <c r="BN129" s="27">
        <f t="shared" si="100"/>
        <v>0</v>
      </c>
      <c r="BO129" s="27">
        <f t="shared" si="101"/>
        <v>0</v>
      </c>
      <c r="BP129" s="29">
        <f t="shared" si="102"/>
        <v>0</v>
      </c>
      <c r="BQ129" s="29">
        <f t="shared" si="103"/>
        <v>0</v>
      </c>
      <c r="BR129" s="27">
        <f t="shared" si="104"/>
        <v>0</v>
      </c>
    </row>
    <row r="130" spans="7:69" ht="12.75">
      <c r="G130" s="27">
        <f>SUM(G2:G129)</f>
        <v>-2.5</v>
      </c>
      <c r="H130" s="27">
        <f>SUM(H2:H129)</f>
        <v>0</v>
      </c>
      <c r="J130" s="27">
        <f>MAX(J2:J129)</f>
        <v>61.76268656716418</v>
      </c>
      <c r="K130" s="27">
        <f>MAX(K2:K129)</f>
        <v>57.699999999999996</v>
      </c>
      <c r="L130" s="27">
        <f>MAX(L2:L129)</f>
        <v>181.63167164179103</v>
      </c>
      <c r="M130" s="37"/>
      <c r="N130" s="37"/>
      <c r="O130" s="36"/>
      <c r="P130" s="33"/>
      <c r="BP130" s="29"/>
      <c r="BQ130" s="29"/>
    </row>
    <row r="131" spans="13:69" ht="12.75">
      <c r="M131" s="37"/>
      <c r="N131" s="37"/>
      <c r="O131" s="36"/>
      <c r="P131" s="33"/>
      <c r="BP131" s="29"/>
      <c r="BQ131" s="29"/>
    </row>
    <row r="132" spans="13:69" ht="12.75">
      <c r="M132" s="37"/>
      <c r="N132" s="37"/>
      <c r="O132" s="36"/>
      <c r="P132" s="33"/>
      <c r="BP132" s="29"/>
      <c r="BQ132" s="29"/>
    </row>
    <row r="133" spans="13:69" ht="12.75">
      <c r="M133" s="37"/>
      <c r="N133" s="37"/>
      <c r="O133" s="36"/>
      <c r="P133" s="33"/>
      <c r="BP133" s="29"/>
      <c r="BQ133" s="29"/>
    </row>
    <row r="134" spans="13:69" ht="12.75">
      <c r="M134" s="37"/>
      <c r="N134" s="37"/>
      <c r="O134" s="36"/>
      <c r="P134" s="33"/>
      <c r="BP134" s="29"/>
      <c r="BQ134" s="29"/>
    </row>
    <row r="135" spans="13:69" ht="12.75">
      <c r="M135" s="37"/>
      <c r="N135" s="37"/>
      <c r="O135" s="36"/>
      <c r="P135" s="33"/>
      <c r="BP135" s="29"/>
      <c r="BQ135" s="29"/>
    </row>
    <row r="136" spans="13:69" ht="12.75">
      <c r="M136" s="37"/>
      <c r="N136" s="37"/>
      <c r="O136" s="36"/>
      <c r="P136" s="33"/>
      <c r="BP136" s="29"/>
      <c r="BQ136" s="29"/>
    </row>
    <row r="137" spans="13:69" ht="12.75">
      <c r="M137" s="37"/>
      <c r="N137" s="37"/>
      <c r="O137" s="36"/>
      <c r="P137" s="33"/>
      <c r="BP137" s="29"/>
      <c r="BQ137" s="29"/>
    </row>
    <row r="138" spans="13:69" ht="12.75">
      <c r="M138" s="37"/>
      <c r="N138" s="37"/>
      <c r="O138" s="36"/>
      <c r="P138" s="33"/>
      <c r="BP138" s="29"/>
      <c r="BQ138" s="29"/>
    </row>
    <row r="139" spans="13:69" ht="12.75">
      <c r="M139" s="37"/>
      <c r="N139" s="37"/>
      <c r="O139" s="36"/>
      <c r="P139" s="33"/>
      <c r="BP139" s="29"/>
      <c r="BQ139" s="29"/>
    </row>
    <row r="140" spans="13:69" ht="12.75">
      <c r="M140" s="37"/>
      <c r="N140" s="37"/>
      <c r="O140" s="36"/>
      <c r="P140" s="33"/>
      <c r="BP140" s="29"/>
      <c r="BQ140" s="29"/>
    </row>
    <row r="141" spans="13:69" ht="12.75">
      <c r="M141" s="37"/>
      <c r="N141" s="37"/>
      <c r="O141" s="36"/>
      <c r="P141" s="33"/>
      <c r="BP141" s="29"/>
      <c r="BQ141" s="29"/>
    </row>
    <row r="142" spans="13:69" ht="12.75">
      <c r="M142" s="37"/>
      <c r="N142" s="37"/>
      <c r="O142" s="36"/>
      <c r="P142" s="33"/>
      <c r="BP142" s="29"/>
      <c r="BQ142" s="29"/>
    </row>
    <row r="143" spans="13:69" ht="12.75">
      <c r="M143" s="37"/>
      <c r="N143" s="37"/>
      <c r="O143" s="36"/>
      <c r="P143" s="33"/>
      <c r="BP143" s="29"/>
      <c r="BQ143" s="29"/>
    </row>
    <row r="144" spans="13:69" ht="12.75">
      <c r="M144" s="37"/>
      <c r="N144" s="37"/>
      <c r="O144" s="36"/>
      <c r="P144" s="33"/>
      <c r="BP144" s="29"/>
      <c r="BQ144" s="29"/>
    </row>
    <row r="145" spans="13:69" ht="12.75">
      <c r="M145" s="37"/>
      <c r="N145" s="37"/>
      <c r="O145" s="36"/>
      <c r="P145" s="33"/>
      <c r="BP145" s="29"/>
      <c r="BQ145" s="29"/>
    </row>
    <row r="146" spans="13:69" ht="12.75">
      <c r="M146" s="37"/>
      <c r="N146" s="37"/>
      <c r="O146" s="36"/>
      <c r="P146" s="33"/>
      <c r="BP146" s="29"/>
      <c r="BQ146" s="29"/>
    </row>
    <row r="147" spans="13:69" ht="12.75">
      <c r="M147" s="37"/>
      <c r="N147" s="37"/>
      <c r="O147" s="36"/>
      <c r="P147" s="33"/>
      <c r="BP147" s="29"/>
      <c r="BQ147" s="29"/>
    </row>
    <row r="148" spans="13:69" ht="12.75">
      <c r="M148" s="37"/>
      <c r="N148" s="37"/>
      <c r="O148" s="36"/>
      <c r="P148" s="33"/>
      <c r="BP148" s="29"/>
      <c r="BQ148" s="29"/>
    </row>
    <row r="149" spans="13:69" ht="12.75">
      <c r="M149" s="37"/>
      <c r="N149" s="37"/>
      <c r="O149" s="36"/>
      <c r="P149" s="33"/>
      <c r="BP149" s="29"/>
      <c r="BQ149" s="29"/>
    </row>
    <row r="150" spans="13:69" ht="12.75">
      <c r="M150" s="37"/>
      <c r="N150" s="37"/>
      <c r="O150" s="36"/>
      <c r="P150" s="33"/>
      <c r="BP150" s="29"/>
      <c r="BQ150" s="29"/>
    </row>
    <row r="151" spans="13:69" ht="12.75">
      <c r="M151" s="37"/>
      <c r="N151" s="37"/>
      <c r="O151" s="36"/>
      <c r="P151" s="33"/>
      <c r="BP151" s="29"/>
      <c r="BQ151" s="29"/>
    </row>
    <row r="152" spans="13:69" ht="12.75">
      <c r="M152" s="37"/>
      <c r="N152" s="37"/>
      <c r="O152" s="36"/>
      <c r="P152" s="33"/>
      <c r="BP152" s="29"/>
      <c r="BQ152" s="29"/>
    </row>
    <row r="153" spans="13:69" ht="12.75">
      <c r="M153" s="37"/>
      <c r="N153" s="37"/>
      <c r="O153" s="36"/>
      <c r="P153" s="33"/>
      <c r="BP153" s="29"/>
      <c r="BQ153" s="29"/>
    </row>
    <row r="154" spans="13:69" ht="12.75">
      <c r="M154" s="37"/>
      <c r="N154" s="37"/>
      <c r="O154" s="36"/>
      <c r="P154" s="33"/>
      <c r="BP154" s="29"/>
      <c r="BQ154" s="29"/>
    </row>
    <row r="155" spans="13:69" ht="12.75">
      <c r="M155" s="37"/>
      <c r="N155" s="37"/>
      <c r="O155" s="36"/>
      <c r="P155" s="33"/>
      <c r="BP155" s="29"/>
      <c r="BQ155" s="29"/>
    </row>
    <row r="156" spans="13:69" ht="12.75">
      <c r="M156" s="37"/>
      <c r="N156" s="37"/>
      <c r="O156" s="36"/>
      <c r="P156" s="33"/>
      <c r="BP156" s="29"/>
      <c r="BQ156" s="29"/>
    </row>
    <row r="157" spans="13:69" ht="12.75">
      <c r="M157" s="37"/>
      <c r="N157" s="37"/>
      <c r="O157" s="36"/>
      <c r="P157" s="33"/>
      <c r="BP157" s="29"/>
      <c r="BQ157" s="29"/>
    </row>
    <row r="158" spans="13:69" ht="12.75">
      <c r="M158" s="37"/>
      <c r="N158" s="37"/>
      <c r="O158" s="36"/>
      <c r="P158" s="33"/>
      <c r="BP158" s="29"/>
      <c r="BQ158" s="29"/>
    </row>
    <row r="159" spans="13:69" ht="12.75">
      <c r="M159" s="37"/>
      <c r="N159" s="37"/>
      <c r="O159" s="36"/>
      <c r="P159" s="33"/>
      <c r="BP159" s="29"/>
      <c r="BQ159" s="29"/>
    </row>
    <row r="160" spans="13:69" ht="12.75">
      <c r="M160" s="37"/>
      <c r="N160" s="37"/>
      <c r="O160" s="36"/>
      <c r="P160" s="33"/>
      <c r="BP160" s="29"/>
      <c r="BQ160" s="29"/>
    </row>
    <row r="161" spans="13:69" ht="12.75">
      <c r="M161" s="37"/>
      <c r="N161" s="37"/>
      <c r="O161" s="36"/>
      <c r="P161" s="33"/>
      <c r="BP161" s="29"/>
      <c r="BQ161" s="29"/>
    </row>
    <row r="162" spans="13:69" ht="12.75">
      <c r="M162" s="37"/>
      <c r="N162" s="37"/>
      <c r="O162" s="36"/>
      <c r="P162" s="33"/>
      <c r="BP162" s="29"/>
      <c r="BQ162" s="29"/>
    </row>
    <row r="163" spans="13:69" ht="12.75">
      <c r="M163" s="37"/>
      <c r="N163" s="37"/>
      <c r="O163" s="36"/>
      <c r="P163" s="33"/>
      <c r="BP163" s="29"/>
      <c r="BQ163" s="29"/>
    </row>
    <row r="164" spans="13:69" ht="12.75">
      <c r="M164" s="37"/>
      <c r="N164" s="37"/>
      <c r="O164" s="36"/>
      <c r="P164" s="33"/>
      <c r="BP164" s="29"/>
      <c r="BQ164" s="29"/>
    </row>
    <row r="165" spans="13:69" ht="12.75">
      <c r="M165" s="37"/>
      <c r="N165" s="37"/>
      <c r="O165" s="36"/>
      <c r="P165" s="33"/>
      <c r="BP165" s="29"/>
      <c r="BQ165" s="29"/>
    </row>
    <row r="166" spans="13:69" ht="12.75">
      <c r="M166" s="37"/>
      <c r="N166" s="37"/>
      <c r="O166" s="36"/>
      <c r="P166" s="33"/>
      <c r="BP166" s="29"/>
      <c r="BQ166" s="29"/>
    </row>
    <row r="167" spans="13:69" ht="12.75">
      <c r="M167" s="37"/>
      <c r="N167" s="37"/>
      <c r="O167" s="36"/>
      <c r="P167" s="33"/>
      <c r="BP167" s="29"/>
      <c r="BQ167" s="29"/>
    </row>
    <row r="168" spans="13:69" ht="12.75">
      <c r="M168" s="37"/>
      <c r="N168" s="37"/>
      <c r="O168" s="36"/>
      <c r="P168" s="33"/>
      <c r="BP168" s="29"/>
      <c r="BQ168" s="29"/>
    </row>
    <row r="169" spans="13:69" ht="12.75">
      <c r="M169" s="37"/>
      <c r="N169" s="37"/>
      <c r="O169" s="36"/>
      <c r="P169" s="33"/>
      <c r="BP169" s="29"/>
      <c r="BQ169" s="29"/>
    </row>
    <row r="170" spans="13:69" ht="12.75">
      <c r="M170" s="37"/>
      <c r="N170" s="37"/>
      <c r="O170" s="36"/>
      <c r="P170" s="33"/>
      <c r="BP170" s="29"/>
      <c r="BQ170" s="29"/>
    </row>
    <row r="171" spans="13:69" ht="12.75">
      <c r="M171" s="37"/>
      <c r="N171" s="37"/>
      <c r="O171" s="36"/>
      <c r="P171" s="33"/>
      <c r="BP171" s="29"/>
      <c r="BQ171" s="29"/>
    </row>
    <row r="172" spans="13:69" ht="12.75">
      <c r="M172" s="37"/>
      <c r="N172" s="37"/>
      <c r="O172" s="36"/>
      <c r="P172" s="33"/>
      <c r="BP172" s="29"/>
      <c r="BQ172" s="29"/>
    </row>
    <row r="173" spans="13:69" ht="12.75">
      <c r="M173" s="37"/>
      <c r="N173" s="37"/>
      <c r="O173" s="36"/>
      <c r="P173" s="33"/>
      <c r="BP173" s="29"/>
      <c r="BQ173" s="29"/>
    </row>
    <row r="174" spans="13:69" ht="12.75">
      <c r="M174" s="37"/>
      <c r="N174" s="37"/>
      <c r="O174" s="36"/>
      <c r="P174" s="33"/>
      <c r="BP174" s="29"/>
      <c r="BQ174" s="29"/>
    </row>
    <row r="175" spans="13:69" ht="12.75">
      <c r="M175" s="37"/>
      <c r="N175" s="37"/>
      <c r="O175" s="36"/>
      <c r="P175" s="33"/>
      <c r="BP175" s="29"/>
      <c r="BQ175" s="29"/>
    </row>
    <row r="176" spans="13:69" ht="12.75">
      <c r="M176" s="37"/>
      <c r="N176" s="37"/>
      <c r="O176" s="36"/>
      <c r="P176" s="33"/>
      <c r="BP176" s="29"/>
      <c r="BQ176" s="29"/>
    </row>
    <row r="177" spans="13:69" ht="12.75">
      <c r="M177" s="37"/>
      <c r="N177" s="37"/>
      <c r="O177" s="36"/>
      <c r="P177" s="33"/>
      <c r="BP177" s="29"/>
      <c r="BQ177" s="29"/>
    </row>
    <row r="178" spans="13:69" ht="12.75">
      <c r="M178" s="37"/>
      <c r="N178" s="37"/>
      <c r="O178" s="36"/>
      <c r="P178" s="33"/>
      <c r="BP178" s="29"/>
      <c r="BQ178" s="29"/>
    </row>
    <row r="179" spans="13:69" ht="12.75">
      <c r="M179" s="37"/>
      <c r="N179" s="37"/>
      <c r="O179" s="36"/>
      <c r="P179" s="33"/>
      <c r="BP179" s="29"/>
      <c r="BQ179" s="29"/>
    </row>
    <row r="180" spans="13:69" ht="12.75">
      <c r="M180" s="37"/>
      <c r="N180" s="37"/>
      <c r="O180" s="36"/>
      <c r="P180" s="33"/>
      <c r="BP180" s="29"/>
      <c r="BQ180" s="29"/>
    </row>
    <row r="181" spans="13:69" ht="12.75">
      <c r="M181" s="37"/>
      <c r="N181" s="37"/>
      <c r="O181" s="36"/>
      <c r="P181" s="33"/>
      <c r="BP181" s="29"/>
      <c r="BQ181" s="29"/>
    </row>
    <row r="182" spans="13:69" ht="12.75">
      <c r="M182" s="37"/>
      <c r="N182" s="37"/>
      <c r="O182" s="36"/>
      <c r="P182" s="33"/>
      <c r="BP182" s="29"/>
      <c r="BQ182" s="29"/>
    </row>
    <row r="183" spans="13:69" ht="12.75">
      <c r="M183" s="37"/>
      <c r="N183" s="37"/>
      <c r="O183" s="36"/>
      <c r="P183" s="33"/>
      <c r="BP183" s="29"/>
      <c r="BQ183" s="29"/>
    </row>
    <row r="184" spans="13:69" ht="12.75">
      <c r="M184" s="37"/>
      <c r="N184" s="37"/>
      <c r="O184" s="36"/>
      <c r="P184" s="33"/>
      <c r="BP184" s="29"/>
      <c r="BQ184" s="29"/>
    </row>
    <row r="185" spans="13:69" ht="12.75">
      <c r="M185" s="37"/>
      <c r="N185" s="37"/>
      <c r="O185" s="36"/>
      <c r="P185" s="33"/>
      <c r="BP185" s="29"/>
      <c r="BQ185" s="29"/>
    </row>
    <row r="186" spans="13:69" ht="12.75">
      <c r="M186" s="37"/>
      <c r="N186" s="37"/>
      <c r="O186" s="36"/>
      <c r="P186" s="33"/>
      <c r="BP186" s="29"/>
      <c r="BQ186" s="29"/>
    </row>
    <row r="187" spans="13:69" ht="12.75">
      <c r="M187" s="37"/>
      <c r="N187" s="37"/>
      <c r="O187" s="36"/>
      <c r="P187" s="33"/>
      <c r="BP187" s="29"/>
      <c r="BQ187" s="29"/>
    </row>
    <row r="188" spans="13:69" ht="12.75">
      <c r="M188" s="37"/>
      <c r="N188" s="37"/>
      <c r="O188" s="36"/>
      <c r="P188" s="33"/>
      <c r="BP188" s="29"/>
      <c r="BQ188" s="29"/>
    </row>
    <row r="189" spans="13:69" ht="12.75">
      <c r="M189" s="37"/>
      <c r="N189" s="37"/>
      <c r="O189" s="36"/>
      <c r="P189" s="33"/>
      <c r="BP189" s="29"/>
      <c r="BQ189" s="29"/>
    </row>
    <row r="190" spans="13:69" ht="12.75">
      <c r="M190" s="37"/>
      <c r="N190" s="37"/>
      <c r="O190" s="36"/>
      <c r="P190" s="33"/>
      <c r="BP190" s="29"/>
      <c r="BQ190" s="29"/>
    </row>
    <row r="191" spans="13:69" ht="12.75">
      <c r="M191" s="37"/>
      <c r="N191" s="37"/>
      <c r="O191" s="36"/>
      <c r="P191" s="33"/>
      <c r="BP191" s="29"/>
      <c r="BQ191" s="29"/>
    </row>
    <row r="192" spans="13:69" ht="12.75">
      <c r="M192" s="37"/>
      <c r="N192" s="37"/>
      <c r="O192" s="36"/>
      <c r="P192" s="33"/>
      <c r="BP192" s="29"/>
      <c r="BQ192" s="29"/>
    </row>
    <row r="193" spans="13:69" ht="12.75">
      <c r="M193" s="37"/>
      <c r="N193" s="37"/>
      <c r="O193" s="36"/>
      <c r="P193" s="33"/>
      <c r="BP193" s="29"/>
      <c r="BQ193" s="29"/>
    </row>
    <row r="194" spans="13:69" ht="12.75">
      <c r="M194" s="37"/>
      <c r="N194" s="37"/>
      <c r="O194" s="36"/>
      <c r="P194" s="33"/>
      <c r="BP194" s="29"/>
      <c r="BQ194" s="29"/>
    </row>
    <row r="195" spans="13:69" ht="12.75">
      <c r="M195" s="37"/>
      <c r="N195" s="37"/>
      <c r="O195" s="36"/>
      <c r="P195" s="33"/>
      <c r="BP195" s="29"/>
      <c r="BQ195" s="29"/>
    </row>
    <row r="196" spans="13:69" ht="12.75">
      <c r="M196" s="37"/>
      <c r="N196" s="37"/>
      <c r="O196" s="36"/>
      <c r="P196" s="33"/>
      <c r="BP196" s="29"/>
      <c r="BQ196" s="29"/>
    </row>
    <row r="197" spans="13:69" ht="12.75">
      <c r="M197" s="37"/>
      <c r="N197" s="37"/>
      <c r="O197" s="36"/>
      <c r="P197" s="33"/>
      <c r="BP197" s="29"/>
      <c r="BQ197" s="29"/>
    </row>
    <row r="198" spans="13:69" ht="12.75">
      <c r="M198" s="37"/>
      <c r="N198" s="37"/>
      <c r="O198" s="36"/>
      <c r="P198" s="33"/>
      <c r="BP198" s="29"/>
      <c r="BQ198" s="29"/>
    </row>
    <row r="199" spans="13:69" ht="12.75">
      <c r="M199" s="37"/>
      <c r="N199" s="37"/>
      <c r="O199" s="36"/>
      <c r="P199" s="33"/>
      <c r="BP199" s="29"/>
      <c r="BQ199" s="29"/>
    </row>
    <row r="200" spans="13:69" ht="12.75">
      <c r="M200" s="37"/>
      <c r="N200" s="37"/>
      <c r="O200" s="36"/>
      <c r="P200" s="33"/>
      <c r="BP200" s="29"/>
      <c r="BQ200" s="29"/>
    </row>
    <row r="201" spans="13:69" ht="12.75">
      <c r="M201" s="37"/>
      <c r="N201" s="37"/>
      <c r="O201" s="36"/>
      <c r="P201" s="33"/>
      <c r="BP201" s="29"/>
      <c r="BQ201" s="29"/>
    </row>
    <row r="202" spans="13:69" ht="12.75">
      <c r="M202" s="37"/>
      <c r="N202" s="37"/>
      <c r="O202" s="36"/>
      <c r="P202" s="33"/>
      <c r="BP202" s="29"/>
      <c r="BQ202" s="29"/>
    </row>
    <row r="203" spans="13:69" ht="12.75">
      <c r="M203" s="37"/>
      <c r="N203" s="37"/>
      <c r="O203" s="36"/>
      <c r="P203" s="33"/>
      <c r="BP203" s="29"/>
      <c r="BQ203" s="29"/>
    </row>
    <row r="204" spans="13:69" ht="12.75">
      <c r="M204" s="37"/>
      <c r="N204" s="37"/>
      <c r="O204" s="36"/>
      <c r="P204" s="33"/>
      <c r="BP204" s="29"/>
      <c r="BQ204" s="29"/>
    </row>
    <row r="205" spans="13:69" ht="12.75">
      <c r="M205" s="37"/>
      <c r="N205" s="37"/>
      <c r="O205" s="36"/>
      <c r="P205" s="33"/>
      <c r="BP205" s="29"/>
      <c r="BQ205" s="29"/>
    </row>
    <row r="206" spans="13:69" ht="12.75">
      <c r="M206" s="37"/>
      <c r="N206" s="37"/>
      <c r="O206" s="36"/>
      <c r="P206" s="33"/>
      <c r="BP206" s="29"/>
      <c r="BQ206" s="29"/>
    </row>
    <row r="207" spans="13:69" ht="12.75">
      <c r="M207" s="37"/>
      <c r="N207" s="37"/>
      <c r="O207" s="36"/>
      <c r="P207" s="33"/>
      <c r="BP207" s="29"/>
      <c r="BQ207" s="29"/>
    </row>
    <row r="208" spans="13:69" ht="12.75">
      <c r="M208" s="37"/>
      <c r="N208" s="37"/>
      <c r="O208" s="36"/>
      <c r="P208" s="33"/>
      <c r="BP208" s="29"/>
      <c r="BQ208" s="29"/>
    </row>
    <row r="209" spans="13:69" ht="12.75">
      <c r="M209" s="37"/>
      <c r="N209" s="37"/>
      <c r="O209" s="36"/>
      <c r="P209" s="33"/>
      <c r="BP209" s="29"/>
      <c r="BQ209" s="29"/>
    </row>
    <row r="210" spans="13:69" ht="12.75">
      <c r="M210" s="37"/>
      <c r="N210" s="37"/>
      <c r="O210" s="36"/>
      <c r="P210" s="33"/>
      <c r="BP210" s="29"/>
      <c r="BQ210" s="29"/>
    </row>
    <row r="211" spans="13:69" ht="12.75">
      <c r="M211" s="37"/>
      <c r="N211" s="37"/>
      <c r="O211" s="36"/>
      <c r="P211" s="33"/>
      <c r="BP211" s="29"/>
      <c r="BQ211" s="29"/>
    </row>
    <row r="212" spans="13:69" ht="12.75">
      <c r="M212" s="37"/>
      <c r="N212" s="37"/>
      <c r="O212" s="36"/>
      <c r="P212" s="33"/>
      <c r="BP212" s="29"/>
      <c r="BQ212" s="29"/>
    </row>
    <row r="213" spans="13:69" ht="12.75">
      <c r="M213" s="37"/>
      <c r="N213" s="37"/>
      <c r="O213" s="36"/>
      <c r="P213" s="33"/>
      <c r="BP213" s="29"/>
      <c r="BQ213" s="29"/>
    </row>
    <row r="214" spans="13:69" ht="12.75">
      <c r="M214" s="37"/>
      <c r="N214" s="37"/>
      <c r="O214" s="36"/>
      <c r="P214" s="33"/>
      <c r="BP214" s="29"/>
      <c r="BQ214" s="29"/>
    </row>
    <row r="215" spans="13:69" ht="12.75">
      <c r="M215" s="37"/>
      <c r="N215" s="37"/>
      <c r="O215" s="36"/>
      <c r="P215" s="33"/>
      <c r="BP215" s="29"/>
      <c r="BQ215" s="29"/>
    </row>
    <row r="216" spans="13:69" ht="12.75">
      <c r="M216" s="37"/>
      <c r="N216" s="37"/>
      <c r="O216" s="36"/>
      <c r="P216" s="33"/>
      <c r="BP216" s="29"/>
      <c r="BQ216" s="29"/>
    </row>
    <row r="217" spans="13:69" ht="12.75">
      <c r="M217" s="37"/>
      <c r="N217" s="37"/>
      <c r="O217" s="36"/>
      <c r="P217" s="33"/>
      <c r="BP217" s="29"/>
      <c r="BQ217" s="29"/>
    </row>
    <row r="218" spans="13:69" ht="12.75">
      <c r="M218" s="37"/>
      <c r="N218" s="37"/>
      <c r="O218" s="36"/>
      <c r="P218" s="33"/>
      <c r="BP218" s="29"/>
      <c r="BQ218" s="29"/>
    </row>
    <row r="219" spans="13:69" ht="12.75">
      <c r="M219" s="37"/>
      <c r="N219" s="37"/>
      <c r="O219" s="36"/>
      <c r="P219" s="33"/>
      <c r="BP219" s="29"/>
      <c r="BQ219" s="29"/>
    </row>
    <row r="220" spans="13:69" ht="12.75">
      <c r="M220" s="37"/>
      <c r="N220" s="37"/>
      <c r="O220" s="36"/>
      <c r="P220" s="33"/>
      <c r="BP220" s="29"/>
      <c r="BQ220" s="29"/>
    </row>
    <row r="221" spans="13:69" ht="12.75">
      <c r="M221" s="37"/>
      <c r="N221" s="37"/>
      <c r="O221" s="36"/>
      <c r="P221" s="33"/>
      <c r="BP221" s="29"/>
      <c r="BQ221" s="29"/>
    </row>
    <row r="222" spans="13:69" ht="12.75">
      <c r="M222" s="37"/>
      <c r="N222" s="37"/>
      <c r="O222" s="36"/>
      <c r="P222" s="33"/>
      <c r="BP222" s="29"/>
      <c r="BQ222" s="29"/>
    </row>
    <row r="223" spans="13:69" ht="12.75">
      <c r="M223" s="37"/>
      <c r="N223" s="37"/>
      <c r="O223" s="36"/>
      <c r="P223" s="33"/>
      <c r="BP223" s="29"/>
      <c r="BQ223" s="29"/>
    </row>
    <row r="224" spans="13:69" ht="12.75">
      <c r="M224" s="37"/>
      <c r="N224" s="37"/>
      <c r="O224" s="36"/>
      <c r="P224" s="33"/>
      <c r="BP224" s="29"/>
      <c r="BQ224" s="29"/>
    </row>
    <row r="225" spans="13:69" ht="12.75">
      <c r="M225" s="37"/>
      <c r="N225" s="37"/>
      <c r="O225" s="36"/>
      <c r="P225" s="33"/>
      <c r="BP225" s="29"/>
      <c r="BQ225" s="29"/>
    </row>
    <row r="226" spans="13:69" ht="12.75">
      <c r="M226" s="37"/>
      <c r="N226" s="37"/>
      <c r="O226" s="36"/>
      <c r="P226" s="33"/>
      <c r="BP226" s="29"/>
      <c r="BQ226" s="29"/>
    </row>
    <row r="227" spans="13:69" ht="12.75">
      <c r="M227" s="37"/>
      <c r="N227" s="37"/>
      <c r="O227" s="36"/>
      <c r="P227" s="33"/>
      <c r="BP227" s="29"/>
      <c r="BQ227" s="29"/>
    </row>
    <row r="228" spans="13:69" ht="12.75">
      <c r="M228" s="37"/>
      <c r="N228" s="37"/>
      <c r="O228" s="36"/>
      <c r="P228" s="33"/>
      <c r="BP228" s="29"/>
      <c r="BQ228" s="29"/>
    </row>
    <row r="229" spans="13:69" ht="12.75">
      <c r="M229" s="37"/>
      <c r="N229" s="37"/>
      <c r="O229" s="36"/>
      <c r="P229" s="33"/>
      <c r="BP229" s="29"/>
      <c r="BQ229" s="29"/>
    </row>
    <row r="230" spans="13:69" ht="12.75">
      <c r="M230" s="37"/>
      <c r="N230" s="37"/>
      <c r="O230" s="36"/>
      <c r="P230" s="33"/>
      <c r="BP230" s="29"/>
      <c r="BQ230" s="29"/>
    </row>
    <row r="231" spans="13:69" ht="12.75">
      <c r="M231" s="37"/>
      <c r="N231" s="37"/>
      <c r="O231" s="36"/>
      <c r="P231" s="33"/>
      <c r="BP231" s="29"/>
      <c r="BQ231" s="29"/>
    </row>
    <row r="232" spans="13:69" ht="12.75">
      <c r="M232" s="37"/>
      <c r="N232" s="37"/>
      <c r="O232" s="36"/>
      <c r="P232" s="33"/>
      <c r="BP232" s="29"/>
      <c r="BQ232" s="29"/>
    </row>
    <row r="233" spans="13:69" ht="12.75">
      <c r="M233" s="37"/>
      <c r="N233" s="37"/>
      <c r="O233" s="36"/>
      <c r="P233" s="33"/>
      <c r="BP233" s="29"/>
      <c r="BQ233" s="29"/>
    </row>
    <row r="234" spans="13:69" ht="12.75">
      <c r="M234" s="37"/>
      <c r="N234" s="37"/>
      <c r="O234" s="36"/>
      <c r="P234" s="33"/>
      <c r="BP234" s="29"/>
      <c r="BQ234" s="29"/>
    </row>
    <row r="235" spans="13:69" ht="12.75">
      <c r="M235" s="37"/>
      <c r="N235" s="37"/>
      <c r="O235" s="36"/>
      <c r="P235" s="33"/>
      <c r="BP235" s="29"/>
      <c r="BQ235" s="29"/>
    </row>
    <row r="236" spans="13:69" ht="12.75">
      <c r="M236" s="37"/>
      <c r="N236" s="37"/>
      <c r="O236" s="36"/>
      <c r="P236" s="33"/>
      <c r="BP236" s="29"/>
      <c r="BQ236" s="29"/>
    </row>
    <row r="237" spans="13:69" ht="12.75">
      <c r="M237" s="37"/>
      <c r="N237" s="37"/>
      <c r="O237" s="36"/>
      <c r="P237" s="33"/>
      <c r="BP237" s="29"/>
      <c r="BQ237" s="29"/>
    </row>
    <row r="238" spans="13:69" ht="12.75">
      <c r="M238" s="37"/>
      <c r="N238" s="37"/>
      <c r="O238" s="36"/>
      <c r="P238" s="33"/>
      <c r="BP238" s="29"/>
      <c r="BQ238" s="29"/>
    </row>
    <row r="239" spans="13:69" ht="12.75">
      <c r="M239" s="37"/>
      <c r="N239" s="37"/>
      <c r="O239" s="36"/>
      <c r="P239" s="33"/>
      <c r="BP239" s="29"/>
      <c r="BQ239" s="29"/>
    </row>
    <row r="240" spans="13:69" ht="12.75">
      <c r="M240" s="37"/>
      <c r="N240" s="37"/>
      <c r="O240" s="36"/>
      <c r="P240" s="33"/>
      <c r="BP240" s="29"/>
      <c r="BQ240" s="29"/>
    </row>
    <row r="241" spans="13:69" ht="12.75">
      <c r="M241" s="37"/>
      <c r="N241" s="37"/>
      <c r="O241" s="36"/>
      <c r="P241" s="33"/>
      <c r="BP241" s="29"/>
      <c r="BQ241" s="29"/>
    </row>
    <row r="242" spans="13:69" ht="12.75">
      <c r="M242" s="37"/>
      <c r="N242" s="37"/>
      <c r="O242" s="36"/>
      <c r="P242" s="33"/>
      <c r="BP242" s="29"/>
      <c r="BQ242" s="29"/>
    </row>
    <row r="243" spans="13:69" ht="12.75">
      <c r="M243" s="37"/>
      <c r="N243" s="37"/>
      <c r="O243" s="36"/>
      <c r="P243" s="33"/>
      <c r="BP243" s="29"/>
      <c r="BQ243" s="29"/>
    </row>
    <row r="244" spans="13:69" ht="12.75">
      <c r="M244" s="37"/>
      <c r="N244" s="37"/>
      <c r="O244" s="36"/>
      <c r="P244" s="33"/>
      <c r="BP244" s="29"/>
      <c r="BQ244" s="29"/>
    </row>
    <row r="245" spans="13:69" ht="12.75">
      <c r="M245" s="37"/>
      <c r="N245" s="37"/>
      <c r="O245" s="36"/>
      <c r="P245" s="33"/>
      <c r="BP245" s="29"/>
      <c r="BQ245" s="29"/>
    </row>
    <row r="246" spans="13:69" ht="12.75">
      <c r="M246" s="37"/>
      <c r="N246" s="37"/>
      <c r="O246" s="36"/>
      <c r="P246" s="33"/>
      <c r="BP246" s="29"/>
      <c r="BQ246" s="29"/>
    </row>
    <row r="247" spans="13:69" ht="12.75">
      <c r="M247" s="37"/>
      <c r="N247" s="37"/>
      <c r="O247" s="36"/>
      <c r="P247" s="33"/>
      <c r="BP247" s="29"/>
      <c r="BQ247" s="29"/>
    </row>
    <row r="248" spans="13:69" ht="12.75">
      <c r="M248" s="37"/>
      <c r="N248" s="37"/>
      <c r="O248" s="36"/>
      <c r="P248" s="33"/>
      <c r="BP248" s="29"/>
      <c r="BQ248" s="29"/>
    </row>
    <row r="249" spans="13:69" ht="12.75">
      <c r="M249" s="37"/>
      <c r="N249" s="37"/>
      <c r="O249" s="36"/>
      <c r="P249" s="33"/>
      <c r="BP249" s="29"/>
      <c r="BQ249" s="29"/>
    </row>
    <row r="250" spans="13:69" ht="12.75">
      <c r="M250" s="37"/>
      <c r="N250" s="37"/>
      <c r="O250" s="36"/>
      <c r="P250" s="33"/>
      <c r="BP250" s="29"/>
      <c r="BQ250" s="29"/>
    </row>
    <row r="251" spans="13:69" ht="12.75">
      <c r="M251" s="37"/>
      <c r="N251" s="37"/>
      <c r="O251" s="36"/>
      <c r="P251" s="33"/>
      <c r="BP251" s="29"/>
      <c r="BQ251" s="29"/>
    </row>
    <row r="252" spans="13:69" ht="12.75">
      <c r="M252" s="37"/>
      <c r="N252" s="37"/>
      <c r="O252" s="36"/>
      <c r="P252" s="33"/>
      <c r="BP252" s="29"/>
      <c r="BQ252" s="29"/>
    </row>
    <row r="253" spans="13:69" ht="12.75">
      <c r="M253" s="37"/>
      <c r="N253" s="37"/>
      <c r="O253" s="36"/>
      <c r="P253" s="33"/>
      <c r="BP253" s="29"/>
      <c r="BQ253" s="29"/>
    </row>
    <row r="254" spans="13:69" ht="12.75">
      <c r="M254" s="37"/>
      <c r="N254" s="37"/>
      <c r="O254" s="36"/>
      <c r="P254" s="33"/>
      <c r="BP254" s="29"/>
      <c r="BQ254" s="29"/>
    </row>
    <row r="255" spans="13:69" ht="12.75">
      <c r="M255" s="37"/>
      <c r="N255" s="37"/>
      <c r="O255" s="36"/>
      <c r="P255" s="33"/>
      <c r="BP255" s="29"/>
      <c r="BQ255" s="29"/>
    </row>
    <row r="256" spans="13:69" ht="12.75">
      <c r="M256" s="37"/>
      <c r="N256" s="37"/>
      <c r="O256" s="36"/>
      <c r="P256" s="33"/>
      <c r="BP256" s="29"/>
      <c r="BQ256" s="29"/>
    </row>
    <row r="257" spans="13:69" ht="12.75">
      <c r="M257" s="37"/>
      <c r="N257" s="37"/>
      <c r="O257" s="36"/>
      <c r="P257" s="33"/>
      <c r="BP257" s="29"/>
      <c r="BQ257" s="29"/>
    </row>
    <row r="258" spans="13:69" ht="12.75">
      <c r="M258" s="37"/>
      <c r="N258" s="37"/>
      <c r="O258" s="36"/>
      <c r="P258" s="33"/>
      <c r="BP258" s="29"/>
      <c r="BQ258" s="29"/>
    </row>
    <row r="259" spans="13:69" ht="12.75">
      <c r="M259" s="37"/>
      <c r="N259" s="37"/>
      <c r="O259" s="36"/>
      <c r="P259" s="33"/>
      <c r="BP259" s="29"/>
      <c r="BQ259" s="29"/>
    </row>
    <row r="260" spans="13:69" ht="12.75">
      <c r="M260" s="37"/>
      <c r="N260" s="37"/>
      <c r="O260" s="36"/>
      <c r="P260" s="33"/>
      <c r="BP260" s="29"/>
      <c r="BQ260" s="29"/>
    </row>
    <row r="261" spans="13:69" ht="12.75">
      <c r="M261" s="37"/>
      <c r="N261" s="37"/>
      <c r="O261" s="36"/>
      <c r="P261" s="33"/>
      <c r="BP261" s="29"/>
      <c r="BQ261" s="29"/>
    </row>
    <row r="262" spans="13:69" ht="12.75">
      <c r="M262" s="37"/>
      <c r="N262" s="37"/>
      <c r="O262" s="36"/>
      <c r="P262" s="33"/>
      <c r="BP262" s="29"/>
      <c r="BQ262" s="29"/>
    </row>
    <row r="263" spans="13:69" ht="12.75">
      <c r="M263" s="37"/>
      <c r="N263" s="37"/>
      <c r="O263" s="36"/>
      <c r="P263" s="33"/>
      <c r="BP263" s="29"/>
      <c r="BQ263" s="29"/>
    </row>
    <row r="264" spans="13:69" ht="12.75">
      <c r="M264" s="37"/>
      <c r="N264" s="37"/>
      <c r="O264" s="36"/>
      <c r="P264" s="33"/>
      <c r="BP264" s="29"/>
      <c r="BQ264" s="29"/>
    </row>
    <row r="265" spans="13:69" ht="12.75">
      <c r="M265" s="37"/>
      <c r="N265" s="37"/>
      <c r="O265" s="36"/>
      <c r="P265" s="33"/>
      <c r="BP265" s="29"/>
      <c r="BQ265" s="29"/>
    </row>
    <row r="266" spans="13:69" ht="12.75">
      <c r="M266" s="37"/>
      <c r="N266" s="37"/>
      <c r="O266" s="36"/>
      <c r="P266" s="33"/>
      <c r="BP266" s="29"/>
      <c r="BQ266" s="29"/>
    </row>
    <row r="267" spans="13:69" ht="12.75">
      <c r="M267" s="37"/>
      <c r="N267" s="37"/>
      <c r="O267" s="36"/>
      <c r="P267" s="33"/>
      <c r="BP267" s="29"/>
      <c r="BQ267" s="29"/>
    </row>
    <row r="268" spans="13:69" ht="12.75">
      <c r="M268" s="37"/>
      <c r="N268" s="37"/>
      <c r="O268" s="36"/>
      <c r="P268" s="33"/>
      <c r="BP268" s="29"/>
      <c r="BQ268" s="29"/>
    </row>
    <row r="269" spans="13:69" ht="12.75">
      <c r="M269" s="37"/>
      <c r="N269" s="37"/>
      <c r="O269" s="36"/>
      <c r="P269" s="33"/>
      <c r="BP269" s="29"/>
      <c r="BQ269" s="29"/>
    </row>
    <row r="270" spans="13:69" ht="12.75">
      <c r="M270" s="37"/>
      <c r="N270" s="37"/>
      <c r="O270" s="36"/>
      <c r="P270" s="33"/>
      <c r="BP270" s="29"/>
      <c r="BQ270" s="29"/>
    </row>
    <row r="271" spans="13:69" ht="12.75">
      <c r="M271" s="37"/>
      <c r="N271" s="37"/>
      <c r="O271" s="36"/>
      <c r="P271" s="33"/>
      <c r="BP271" s="29"/>
      <c r="BQ271" s="29"/>
    </row>
    <row r="272" spans="13:69" ht="12.75">
      <c r="M272" s="37"/>
      <c r="N272" s="37"/>
      <c r="O272" s="36"/>
      <c r="P272" s="33"/>
      <c r="BP272" s="29"/>
      <c r="BQ272" s="29"/>
    </row>
    <row r="273" spans="13:69" ht="12.75">
      <c r="M273" s="37"/>
      <c r="N273" s="37"/>
      <c r="O273" s="36"/>
      <c r="P273" s="33"/>
      <c r="BP273" s="29"/>
      <c r="BQ273" s="29"/>
    </row>
    <row r="274" spans="13:69" ht="12.75">
      <c r="M274" s="37"/>
      <c r="N274" s="37"/>
      <c r="O274" s="36"/>
      <c r="P274" s="33"/>
      <c r="BP274" s="29"/>
      <c r="BQ274" s="29"/>
    </row>
    <row r="275" spans="13:69" ht="12.75">
      <c r="M275" s="37"/>
      <c r="N275" s="37"/>
      <c r="O275" s="36"/>
      <c r="P275" s="33"/>
      <c r="BP275" s="29"/>
      <c r="BQ275" s="29"/>
    </row>
    <row r="276" spans="13:69" ht="12.75">
      <c r="M276" s="37"/>
      <c r="N276" s="37"/>
      <c r="O276" s="36"/>
      <c r="P276" s="33"/>
      <c r="BP276" s="29"/>
      <c r="BQ276" s="29"/>
    </row>
    <row r="277" spans="13:69" ht="12.75">
      <c r="M277" s="37"/>
      <c r="N277" s="37"/>
      <c r="O277" s="36"/>
      <c r="P277" s="33"/>
      <c r="BP277" s="29"/>
      <c r="BQ277" s="29"/>
    </row>
    <row r="278" spans="13:69" ht="12.75">
      <c r="M278" s="37"/>
      <c r="N278" s="37"/>
      <c r="O278" s="36"/>
      <c r="P278" s="33"/>
      <c r="BP278" s="29"/>
      <c r="BQ278" s="29"/>
    </row>
    <row r="279" spans="13:69" ht="12.75">
      <c r="M279" s="37"/>
      <c r="N279" s="37"/>
      <c r="O279" s="36"/>
      <c r="P279" s="33"/>
      <c r="BP279" s="29"/>
      <c r="BQ279" s="29"/>
    </row>
    <row r="280" spans="13:69" ht="12.75">
      <c r="M280" s="37"/>
      <c r="N280" s="37"/>
      <c r="O280" s="36"/>
      <c r="P280" s="33"/>
      <c r="BP280" s="29"/>
      <c r="BQ280" s="29"/>
    </row>
    <row r="281" spans="13:69" ht="12.75">
      <c r="M281" s="37"/>
      <c r="N281" s="37"/>
      <c r="O281" s="36"/>
      <c r="P281" s="33"/>
      <c r="BP281" s="29"/>
      <c r="BQ281" s="29"/>
    </row>
    <row r="282" spans="13:69" ht="12.75">
      <c r="M282" s="37"/>
      <c r="N282" s="37"/>
      <c r="O282" s="36"/>
      <c r="P282" s="33"/>
      <c r="BP282" s="29"/>
      <c r="BQ282" s="29"/>
    </row>
    <row r="283" spans="13:69" ht="12.75">
      <c r="M283" s="37"/>
      <c r="N283" s="37"/>
      <c r="O283" s="36"/>
      <c r="P283" s="33"/>
      <c r="BP283" s="29"/>
      <c r="BQ283" s="29"/>
    </row>
    <row r="284" spans="13:69" ht="12.75">
      <c r="M284" s="37"/>
      <c r="N284" s="37"/>
      <c r="O284" s="36"/>
      <c r="P284" s="33"/>
      <c r="BP284" s="29"/>
      <c r="BQ284" s="29"/>
    </row>
    <row r="285" spans="13:69" ht="12.75">
      <c r="M285" s="37"/>
      <c r="N285" s="37"/>
      <c r="O285" s="36"/>
      <c r="P285" s="33"/>
      <c r="BP285" s="29"/>
      <c r="BQ285" s="29"/>
    </row>
    <row r="286" spans="13:69" ht="12.75">
      <c r="M286" s="37"/>
      <c r="N286" s="37"/>
      <c r="O286" s="36"/>
      <c r="P286" s="33"/>
      <c r="BP286" s="29"/>
      <c r="BQ286" s="29"/>
    </row>
    <row r="287" spans="13:69" ht="12.75">
      <c r="M287" s="37"/>
      <c r="N287" s="37"/>
      <c r="O287" s="36"/>
      <c r="P287" s="33"/>
      <c r="BP287" s="29"/>
      <c r="BQ287" s="29"/>
    </row>
    <row r="288" spans="13:69" ht="12.75">
      <c r="M288" s="37"/>
      <c r="N288" s="37"/>
      <c r="O288" s="36"/>
      <c r="P288" s="33"/>
      <c r="BP288" s="29"/>
      <c r="BQ288" s="29"/>
    </row>
    <row r="289" spans="13:69" ht="12.75">
      <c r="M289" s="37"/>
      <c r="N289" s="37"/>
      <c r="O289" s="36"/>
      <c r="P289" s="33"/>
      <c r="BP289" s="29"/>
      <c r="BQ289" s="29"/>
    </row>
    <row r="290" spans="13:69" ht="12.75">
      <c r="M290" s="37"/>
      <c r="N290" s="37"/>
      <c r="O290" s="36"/>
      <c r="P290" s="33"/>
      <c r="BP290" s="29"/>
      <c r="BQ290" s="29"/>
    </row>
    <row r="291" spans="13:69" ht="12.75">
      <c r="M291" s="37"/>
      <c r="N291" s="37"/>
      <c r="O291" s="36"/>
      <c r="P291" s="33"/>
      <c r="BP291" s="29"/>
      <c r="BQ291" s="29"/>
    </row>
    <row r="292" spans="13:69" ht="12.75">
      <c r="M292" s="37"/>
      <c r="N292" s="37"/>
      <c r="O292" s="36"/>
      <c r="P292" s="33"/>
      <c r="BP292" s="29"/>
      <c r="BQ292" s="29"/>
    </row>
    <row r="293" spans="13:69" ht="12.75">
      <c r="M293" s="37"/>
      <c r="N293" s="37"/>
      <c r="O293" s="36"/>
      <c r="P293" s="33"/>
      <c r="BP293" s="29"/>
      <c r="BQ293" s="29"/>
    </row>
    <row r="294" spans="13:69" ht="12.75">
      <c r="M294" s="37"/>
      <c r="N294" s="37"/>
      <c r="O294" s="36"/>
      <c r="P294" s="33"/>
      <c r="BP294" s="29"/>
      <c r="BQ294" s="29"/>
    </row>
    <row r="295" spans="13:69" ht="12.75">
      <c r="M295" s="37"/>
      <c r="N295" s="37"/>
      <c r="O295" s="36"/>
      <c r="P295" s="33"/>
      <c r="BP295" s="29"/>
      <c r="BQ295" s="29"/>
    </row>
    <row r="296" spans="13:69" ht="12.75">
      <c r="M296" s="37"/>
      <c r="N296" s="37"/>
      <c r="O296" s="36"/>
      <c r="P296" s="33"/>
      <c r="BP296" s="29"/>
      <c r="BQ296" s="29"/>
    </row>
    <row r="297" spans="13:69" ht="12.75">
      <c r="M297" s="37"/>
      <c r="N297" s="37"/>
      <c r="O297" s="36"/>
      <c r="P297" s="33"/>
      <c r="BP297" s="29"/>
      <c r="BQ297" s="29"/>
    </row>
    <row r="298" spans="13:69" ht="12.75">
      <c r="M298" s="37"/>
      <c r="N298" s="37"/>
      <c r="O298" s="36"/>
      <c r="P298" s="33"/>
      <c r="BP298" s="29"/>
      <c r="BQ298" s="29"/>
    </row>
    <row r="299" spans="13:69" ht="12.75">
      <c r="M299" s="37"/>
      <c r="N299" s="37"/>
      <c r="O299" s="36"/>
      <c r="P299" s="33"/>
      <c r="BP299" s="29"/>
      <c r="BQ299" s="29"/>
    </row>
    <row r="300" spans="13:69" ht="12.75">
      <c r="M300" s="37"/>
      <c r="N300" s="37"/>
      <c r="O300" s="36"/>
      <c r="P300" s="33"/>
      <c r="BP300" s="29"/>
      <c r="BQ300" s="29"/>
    </row>
    <row r="301" spans="13:69" ht="12.75">
      <c r="M301" s="37"/>
      <c r="N301" s="37"/>
      <c r="O301" s="36"/>
      <c r="P301" s="33"/>
      <c r="BP301" s="29"/>
      <c r="BQ301" s="29"/>
    </row>
    <row r="302" spans="13:69" ht="12.75">
      <c r="M302" s="37"/>
      <c r="N302" s="37"/>
      <c r="O302" s="36"/>
      <c r="P302" s="33"/>
      <c r="BP302" s="29"/>
      <c r="BQ302" s="29"/>
    </row>
    <row r="303" spans="13:69" ht="12.75">
      <c r="M303" s="37"/>
      <c r="N303" s="37"/>
      <c r="O303" s="36"/>
      <c r="P303" s="33"/>
      <c r="BP303" s="29"/>
      <c r="BQ303" s="29"/>
    </row>
    <row r="304" spans="13:69" ht="12.75">
      <c r="M304" s="37"/>
      <c r="N304" s="37"/>
      <c r="O304" s="36"/>
      <c r="P304" s="33"/>
      <c r="BP304" s="29"/>
      <c r="BQ304" s="29"/>
    </row>
    <row r="305" spans="13:69" ht="12.75">
      <c r="M305" s="37"/>
      <c r="N305" s="37"/>
      <c r="O305" s="36"/>
      <c r="P305" s="33"/>
      <c r="BP305" s="29"/>
      <c r="BQ305" s="29"/>
    </row>
    <row r="306" spans="13:69" ht="12.75">
      <c r="M306" s="37"/>
      <c r="N306" s="37"/>
      <c r="O306" s="36"/>
      <c r="P306" s="33"/>
      <c r="BP306" s="29"/>
      <c r="BQ306" s="29"/>
    </row>
    <row r="307" spans="13:69" ht="12.75">
      <c r="M307" s="37"/>
      <c r="N307" s="37"/>
      <c r="O307" s="36"/>
      <c r="P307" s="33"/>
      <c r="BP307" s="29"/>
      <c r="BQ307" s="29"/>
    </row>
    <row r="308" spans="13:69" ht="12.75">
      <c r="M308" s="37"/>
      <c r="N308" s="37"/>
      <c r="O308" s="36"/>
      <c r="P308" s="33"/>
      <c r="BP308" s="29"/>
      <c r="BQ308" s="29"/>
    </row>
    <row r="309" spans="13:69" ht="12.75">
      <c r="M309" s="37"/>
      <c r="N309" s="37"/>
      <c r="O309" s="36"/>
      <c r="P309" s="33"/>
      <c r="BP309" s="29"/>
      <c r="BQ309" s="29"/>
    </row>
    <row r="310" spans="13:69" ht="12.75">
      <c r="M310" s="37"/>
      <c r="N310" s="37"/>
      <c r="O310" s="36"/>
      <c r="P310" s="33"/>
      <c r="BP310" s="29"/>
      <c r="BQ310" s="29"/>
    </row>
    <row r="311" spans="13:69" ht="12.75">
      <c r="M311" s="37"/>
      <c r="N311" s="37"/>
      <c r="O311" s="36"/>
      <c r="P311" s="33"/>
      <c r="BP311" s="29"/>
      <c r="BQ311" s="29"/>
    </row>
    <row r="312" spans="13:69" ht="12.75">
      <c r="M312" s="37"/>
      <c r="N312" s="37"/>
      <c r="O312" s="36"/>
      <c r="P312" s="33"/>
      <c r="BP312" s="29"/>
      <c r="BQ312" s="29"/>
    </row>
    <row r="313" spans="13:69" ht="12.75">
      <c r="M313" s="37"/>
      <c r="N313" s="37"/>
      <c r="O313" s="36"/>
      <c r="P313" s="33"/>
      <c r="BP313" s="29"/>
      <c r="BQ313" s="29"/>
    </row>
    <row r="314" spans="13:69" ht="12.75">
      <c r="M314" s="37"/>
      <c r="N314" s="37"/>
      <c r="O314" s="36"/>
      <c r="P314" s="33"/>
      <c r="BP314" s="29"/>
      <c r="BQ314" s="29"/>
    </row>
    <row r="315" spans="13:69" ht="12.75">
      <c r="M315" s="37"/>
      <c r="N315" s="37"/>
      <c r="O315" s="36"/>
      <c r="P315" s="33"/>
      <c r="BP315" s="29"/>
      <c r="BQ315" s="29"/>
    </row>
    <row r="316" spans="13:69" ht="12.75">
      <c r="M316" s="37"/>
      <c r="N316" s="37"/>
      <c r="O316" s="36"/>
      <c r="P316" s="33"/>
      <c r="BP316" s="29"/>
      <c r="BQ316" s="29"/>
    </row>
    <row r="317" spans="13:69" ht="12.75">
      <c r="M317" s="37"/>
      <c r="N317" s="37"/>
      <c r="O317" s="36"/>
      <c r="P317" s="33"/>
      <c r="BP317" s="29"/>
      <c r="BQ317" s="29"/>
    </row>
    <row r="318" spans="13:69" ht="12.75">
      <c r="M318" s="37"/>
      <c r="N318" s="37"/>
      <c r="O318" s="36"/>
      <c r="P318" s="33"/>
      <c r="BP318" s="29"/>
      <c r="BQ318" s="29"/>
    </row>
    <row r="319" spans="13:69" ht="12.75">
      <c r="M319" s="37"/>
      <c r="N319" s="37"/>
      <c r="O319" s="36"/>
      <c r="P319" s="33"/>
      <c r="BP319" s="29"/>
      <c r="BQ319" s="29"/>
    </row>
    <row r="320" spans="13:69" ht="12.75">
      <c r="M320" s="37"/>
      <c r="N320" s="37"/>
      <c r="O320" s="36"/>
      <c r="P320" s="33"/>
      <c r="BP320" s="29"/>
      <c r="BQ320" s="29"/>
    </row>
    <row r="321" spans="13:69" ht="12.75">
      <c r="M321" s="37"/>
      <c r="N321" s="37"/>
      <c r="O321" s="36"/>
      <c r="P321" s="33"/>
      <c r="BP321" s="29"/>
      <c r="BQ321" s="29"/>
    </row>
    <row r="322" spans="13:69" ht="12.75">
      <c r="M322" s="37"/>
      <c r="N322" s="37"/>
      <c r="O322" s="36"/>
      <c r="P322" s="33"/>
      <c r="BP322" s="29"/>
      <c r="BQ322" s="29"/>
    </row>
    <row r="323" spans="13:69" ht="12.75">
      <c r="M323" s="37"/>
      <c r="N323" s="37"/>
      <c r="O323" s="36"/>
      <c r="P323" s="33"/>
      <c r="BP323" s="29"/>
      <c r="BQ323" s="29"/>
    </row>
    <row r="324" spans="13:69" ht="12.75">
      <c r="M324" s="37"/>
      <c r="N324" s="37"/>
      <c r="O324" s="36"/>
      <c r="P324" s="33"/>
      <c r="BP324" s="29"/>
      <c r="BQ324" s="29"/>
    </row>
    <row r="325" spans="13:69" ht="12.75">
      <c r="M325" s="37"/>
      <c r="N325" s="37"/>
      <c r="O325" s="36"/>
      <c r="P325" s="33"/>
      <c r="BP325" s="29"/>
      <c r="BQ325" s="29"/>
    </row>
    <row r="326" spans="13:69" ht="12.75">
      <c r="M326" s="37"/>
      <c r="N326" s="37"/>
      <c r="O326" s="36"/>
      <c r="P326" s="33"/>
      <c r="BP326" s="29"/>
      <c r="BQ326" s="29"/>
    </row>
    <row r="327" spans="13:69" ht="12.75">
      <c r="M327" s="37"/>
      <c r="N327" s="37"/>
      <c r="O327" s="36"/>
      <c r="P327" s="33"/>
      <c r="BP327" s="29"/>
      <c r="BQ327" s="29"/>
    </row>
    <row r="328" spans="13:69" ht="12.75">
      <c r="M328" s="37"/>
      <c r="N328" s="37"/>
      <c r="O328" s="36"/>
      <c r="P328" s="33"/>
      <c r="BP328" s="29"/>
      <c r="BQ328" s="29"/>
    </row>
    <row r="329" spans="13:69" ht="12.75">
      <c r="M329" s="37"/>
      <c r="N329" s="37"/>
      <c r="O329" s="36"/>
      <c r="P329" s="33"/>
      <c r="BP329" s="29"/>
      <c r="BQ329" s="29"/>
    </row>
    <row r="330" spans="13:69" ht="12.75">
      <c r="M330" s="37"/>
      <c r="N330" s="37"/>
      <c r="O330" s="36"/>
      <c r="P330" s="33"/>
      <c r="BP330" s="29"/>
      <c r="BQ330" s="29"/>
    </row>
    <row r="331" spans="13:69" ht="12.75">
      <c r="M331" s="37"/>
      <c r="N331" s="37"/>
      <c r="O331" s="36"/>
      <c r="P331" s="33"/>
      <c r="BP331" s="29"/>
      <c r="BQ331" s="29"/>
    </row>
    <row r="332" spans="13:69" ht="12.75">
      <c r="M332" s="37"/>
      <c r="N332" s="37"/>
      <c r="O332" s="36"/>
      <c r="P332" s="33"/>
      <c r="BP332" s="29"/>
      <c r="BQ332" s="29"/>
    </row>
    <row r="333" spans="13:69" ht="12.75">
      <c r="M333" s="37"/>
      <c r="N333" s="37"/>
      <c r="O333" s="36"/>
      <c r="P333" s="33"/>
      <c r="BP333" s="29"/>
      <c r="BQ333" s="29"/>
    </row>
    <row r="334" spans="13:69" ht="12.75">
      <c r="M334" s="37"/>
      <c r="N334" s="37"/>
      <c r="O334" s="36"/>
      <c r="P334" s="33"/>
      <c r="BP334" s="29"/>
      <c r="BQ334" s="29"/>
    </row>
    <row r="335" spans="13:69" ht="12.75">
      <c r="M335" s="37"/>
      <c r="N335" s="37"/>
      <c r="O335" s="36"/>
      <c r="P335" s="33"/>
      <c r="BP335" s="29"/>
      <c r="BQ335" s="29"/>
    </row>
    <row r="336" spans="13:69" ht="12.75">
      <c r="M336" s="37"/>
      <c r="N336" s="37"/>
      <c r="O336" s="36"/>
      <c r="P336" s="33"/>
      <c r="BP336" s="29"/>
      <c r="BQ336" s="29"/>
    </row>
    <row r="337" spans="13:69" ht="12.75">
      <c r="M337" s="37"/>
      <c r="N337" s="37"/>
      <c r="O337" s="36"/>
      <c r="P337" s="33"/>
      <c r="BP337" s="29"/>
      <c r="BQ337" s="29"/>
    </row>
    <row r="338" spans="13:69" ht="12.75">
      <c r="M338" s="37"/>
      <c r="N338" s="37"/>
      <c r="O338" s="36"/>
      <c r="P338" s="33"/>
      <c r="BP338" s="29"/>
      <c r="BQ338" s="29"/>
    </row>
    <row r="339" spans="13:69" ht="12.75">
      <c r="M339" s="37"/>
      <c r="N339" s="37"/>
      <c r="O339" s="36"/>
      <c r="P339" s="33"/>
      <c r="BP339" s="29"/>
      <c r="BQ339" s="29"/>
    </row>
    <row r="340" spans="13:69" ht="12.75">
      <c r="M340" s="37"/>
      <c r="N340" s="37"/>
      <c r="O340" s="36"/>
      <c r="P340" s="33"/>
      <c r="BP340" s="29"/>
      <c r="BQ340" s="29"/>
    </row>
    <row r="341" spans="13:69" ht="12.75">
      <c r="M341" s="37"/>
      <c r="N341" s="37"/>
      <c r="O341" s="36"/>
      <c r="P341" s="33"/>
      <c r="BP341" s="29"/>
      <c r="BQ341" s="29"/>
    </row>
    <row r="342" spans="13:69" ht="12.75">
      <c r="M342" s="37"/>
      <c r="N342" s="37"/>
      <c r="O342" s="36"/>
      <c r="P342" s="33"/>
      <c r="BP342" s="29"/>
      <c r="BQ342" s="29"/>
    </row>
    <row r="343" spans="13:69" ht="12.75">
      <c r="M343" s="37"/>
      <c r="N343" s="37"/>
      <c r="O343" s="36"/>
      <c r="P343" s="33"/>
      <c r="BP343" s="29"/>
      <c r="BQ343" s="29"/>
    </row>
    <row r="344" spans="13:69" ht="12.75">
      <c r="M344" s="37"/>
      <c r="N344" s="37"/>
      <c r="O344" s="36"/>
      <c r="P344" s="33"/>
      <c r="BP344" s="29"/>
      <c r="BQ344" s="29"/>
    </row>
    <row r="345" spans="13:69" ht="12.75">
      <c r="M345" s="37"/>
      <c r="N345" s="37"/>
      <c r="O345" s="36"/>
      <c r="P345" s="33"/>
      <c r="BP345" s="29"/>
      <c r="BQ345" s="29"/>
    </row>
    <row r="346" spans="13:69" ht="12.75">
      <c r="M346" s="37"/>
      <c r="N346" s="37"/>
      <c r="O346" s="36"/>
      <c r="P346" s="33"/>
      <c r="BP346" s="29"/>
      <c r="BQ346" s="29"/>
    </row>
    <row r="347" spans="13:69" ht="12.75">
      <c r="M347" s="37"/>
      <c r="N347" s="37"/>
      <c r="O347" s="36"/>
      <c r="P347" s="33"/>
      <c r="BP347" s="29"/>
      <c r="BQ347" s="29"/>
    </row>
    <row r="348" spans="13:69" ht="12.75">
      <c r="M348" s="37"/>
      <c r="N348" s="37"/>
      <c r="O348" s="36"/>
      <c r="P348" s="33"/>
      <c r="BP348" s="29"/>
      <c r="BQ348" s="29"/>
    </row>
    <row r="349" spans="13:69" ht="12.75">
      <c r="M349" s="37"/>
      <c r="N349" s="37"/>
      <c r="O349" s="36"/>
      <c r="P349" s="33"/>
      <c r="BP349" s="29"/>
      <c r="BQ349" s="29"/>
    </row>
    <row r="350" spans="13:69" ht="12.75">
      <c r="M350" s="37"/>
      <c r="N350" s="37"/>
      <c r="O350" s="36"/>
      <c r="P350" s="33"/>
      <c r="BP350" s="29"/>
      <c r="BQ350" s="29"/>
    </row>
    <row r="351" spans="13:69" ht="12.75">
      <c r="M351" s="37"/>
      <c r="N351" s="37"/>
      <c r="O351" s="36"/>
      <c r="P351" s="33"/>
      <c r="BP351" s="29"/>
      <c r="BQ351" s="29"/>
    </row>
    <row r="352" spans="13:69" ht="12.75">
      <c r="M352" s="37"/>
      <c r="N352" s="37"/>
      <c r="O352" s="36"/>
      <c r="P352" s="33"/>
      <c r="BP352" s="29"/>
      <c r="BQ352" s="29"/>
    </row>
    <row r="353" spans="13:69" ht="12.75">
      <c r="M353" s="37"/>
      <c r="N353" s="37"/>
      <c r="O353" s="36"/>
      <c r="P353" s="33"/>
      <c r="BP353" s="29"/>
      <c r="BQ353" s="29"/>
    </row>
    <row r="354" spans="13:69" ht="12.75">
      <c r="M354" s="37"/>
      <c r="N354" s="37"/>
      <c r="O354" s="36"/>
      <c r="P354" s="33"/>
      <c r="BP354" s="29"/>
      <c r="BQ354" s="29"/>
    </row>
    <row r="355" spans="13:69" ht="12.75">
      <c r="M355" s="37"/>
      <c r="N355" s="37"/>
      <c r="O355" s="36"/>
      <c r="P355" s="33"/>
      <c r="BP355" s="29"/>
      <c r="BQ355" s="29"/>
    </row>
    <row r="356" spans="13:69" ht="12.75">
      <c r="M356" s="37"/>
      <c r="N356" s="37"/>
      <c r="O356" s="36"/>
      <c r="P356" s="33"/>
      <c r="BP356" s="29"/>
      <c r="BQ356" s="29"/>
    </row>
    <row r="357" spans="13:69" ht="12.75">
      <c r="M357" s="37"/>
      <c r="N357" s="37"/>
      <c r="O357" s="36"/>
      <c r="P357" s="33"/>
      <c r="BP357" s="29"/>
      <c r="BQ357" s="29"/>
    </row>
    <row r="358" spans="13:69" ht="12.75">
      <c r="M358" s="37"/>
      <c r="N358" s="37"/>
      <c r="O358" s="36"/>
      <c r="P358" s="33"/>
      <c r="BP358" s="29"/>
      <c r="BQ358" s="29"/>
    </row>
    <row r="359" spans="13:69" ht="12.75">
      <c r="M359" s="37"/>
      <c r="N359" s="37"/>
      <c r="O359" s="36"/>
      <c r="P359" s="33"/>
      <c r="BP359" s="29"/>
      <c r="BQ359" s="29"/>
    </row>
    <row r="360" spans="13:69" ht="12.75">
      <c r="M360" s="37"/>
      <c r="N360" s="37"/>
      <c r="O360" s="36"/>
      <c r="P360" s="33"/>
      <c r="BP360" s="29"/>
      <c r="BQ360" s="29"/>
    </row>
    <row r="361" spans="13:69" ht="12.75">
      <c r="M361" s="37"/>
      <c r="N361" s="37"/>
      <c r="O361" s="36"/>
      <c r="P361" s="33"/>
      <c r="BP361" s="29"/>
      <c r="BQ361" s="29"/>
    </row>
    <row r="362" spans="13:69" ht="12.75">
      <c r="M362" s="37"/>
      <c r="N362" s="37"/>
      <c r="O362" s="36"/>
      <c r="P362" s="33"/>
      <c r="BP362" s="29"/>
      <c r="BQ362" s="29"/>
    </row>
    <row r="363" spans="13:69" ht="12.75">
      <c r="M363" s="37"/>
      <c r="N363" s="37"/>
      <c r="O363" s="36"/>
      <c r="P363" s="33"/>
      <c r="BP363" s="29"/>
      <c r="BQ363" s="29"/>
    </row>
    <row r="364" spans="13:69" ht="12.75">
      <c r="M364" s="37"/>
      <c r="N364" s="37"/>
      <c r="O364" s="36"/>
      <c r="P364" s="33"/>
      <c r="BP364" s="29"/>
      <c r="BQ364" s="29"/>
    </row>
    <row r="365" spans="13:69" ht="12.75">
      <c r="M365" s="37"/>
      <c r="N365" s="37"/>
      <c r="O365" s="36"/>
      <c r="P365" s="33"/>
      <c r="BP365" s="29"/>
      <c r="BQ365" s="29"/>
    </row>
    <row r="366" spans="13:69" ht="12.75">
      <c r="M366" s="37"/>
      <c r="N366" s="37"/>
      <c r="O366" s="36"/>
      <c r="P366" s="33"/>
      <c r="BP366" s="29"/>
      <c r="BQ366" s="29"/>
    </row>
    <row r="367" spans="13:69" ht="12.75">
      <c r="M367" s="37"/>
      <c r="N367" s="37"/>
      <c r="O367" s="36"/>
      <c r="P367" s="33"/>
      <c r="BP367" s="29"/>
      <c r="BQ367" s="29"/>
    </row>
    <row r="368" spans="13:69" ht="12.75">
      <c r="M368" s="37"/>
      <c r="N368" s="37"/>
      <c r="O368" s="36"/>
      <c r="P368" s="33"/>
      <c r="BP368" s="29"/>
      <c r="BQ368" s="29"/>
    </row>
    <row r="369" spans="13:69" ht="12.75">
      <c r="M369" s="37"/>
      <c r="N369" s="37"/>
      <c r="O369" s="36"/>
      <c r="P369" s="33"/>
      <c r="BP369" s="29"/>
      <c r="BQ369" s="29"/>
    </row>
    <row r="370" spans="13:69" ht="12.75">
      <c r="M370" s="37"/>
      <c r="N370" s="37"/>
      <c r="O370" s="36"/>
      <c r="P370" s="33"/>
      <c r="BP370" s="29"/>
      <c r="BQ370" s="29"/>
    </row>
    <row r="371" spans="13:69" ht="12.75">
      <c r="M371" s="37"/>
      <c r="N371" s="37"/>
      <c r="O371" s="36"/>
      <c r="P371" s="33"/>
      <c r="BP371" s="29"/>
      <c r="BQ371" s="29"/>
    </row>
    <row r="372" spans="13:69" ht="12.75">
      <c r="M372" s="37"/>
      <c r="N372" s="37"/>
      <c r="O372" s="36"/>
      <c r="P372" s="33"/>
      <c r="BP372" s="29"/>
      <c r="BQ372" s="29"/>
    </row>
    <row r="373" spans="13:69" ht="12.75">
      <c r="M373" s="37"/>
      <c r="N373" s="37"/>
      <c r="O373" s="36"/>
      <c r="P373" s="33"/>
      <c r="BP373" s="29"/>
      <c r="BQ373" s="29"/>
    </row>
    <row r="374" spans="13:69" ht="12.75">
      <c r="M374" s="37"/>
      <c r="N374" s="37"/>
      <c r="O374" s="36"/>
      <c r="P374" s="33"/>
      <c r="BP374" s="29"/>
      <c r="BQ374" s="29"/>
    </row>
    <row r="375" spans="13:69" ht="12.75">
      <c r="M375" s="37"/>
      <c r="N375" s="37"/>
      <c r="O375" s="36"/>
      <c r="P375" s="33"/>
      <c r="BP375" s="29"/>
      <c r="BQ375" s="29"/>
    </row>
    <row r="376" spans="13:69" ht="12.75">
      <c r="M376" s="37"/>
      <c r="N376" s="37"/>
      <c r="O376" s="36"/>
      <c r="P376" s="33"/>
      <c r="BP376" s="29"/>
      <c r="BQ376" s="29"/>
    </row>
    <row r="377" spans="13:69" ht="12.75">
      <c r="M377" s="37"/>
      <c r="N377" s="37"/>
      <c r="O377" s="36"/>
      <c r="P377" s="33"/>
      <c r="BP377" s="29"/>
      <c r="BQ377" s="29"/>
    </row>
    <row r="378" spans="13:69" ht="12.75">
      <c r="M378" s="37"/>
      <c r="N378" s="37"/>
      <c r="O378" s="36"/>
      <c r="P378" s="33"/>
      <c r="BP378" s="29"/>
      <c r="BQ378" s="29"/>
    </row>
    <row r="379" spans="13:69" ht="12.75">
      <c r="M379" s="37"/>
      <c r="N379" s="37"/>
      <c r="O379" s="36"/>
      <c r="P379" s="33"/>
      <c r="BP379" s="29"/>
      <c r="BQ379" s="29"/>
    </row>
    <row r="380" spans="13:69" ht="12.75">
      <c r="M380" s="37"/>
      <c r="N380" s="37"/>
      <c r="O380" s="36"/>
      <c r="P380" s="33"/>
      <c r="BP380" s="29"/>
      <c r="BQ380" s="29"/>
    </row>
    <row r="381" spans="13:69" ht="12.75">
      <c r="M381" s="37"/>
      <c r="N381" s="37"/>
      <c r="O381" s="36"/>
      <c r="P381" s="33"/>
      <c r="BP381" s="29"/>
      <c r="BQ381" s="29"/>
    </row>
    <row r="382" spans="13:69" ht="12.75">
      <c r="M382" s="37"/>
      <c r="N382" s="37"/>
      <c r="O382" s="36"/>
      <c r="P382" s="33"/>
      <c r="BP382" s="29"/>
      <c r="BQ382" s="29"/>
    </row>
    <row r="383" spans="13:69" ht="12.75">
      <c r="M383" s="37"/>
      <c r="N383" s="37"/>
      <c r="O383" s="36"/>
      <c r="P383" s="33"/>
      <c r="BP383" s="29"/>
      <c r="BQ383" s="29"/>
    </row>
    <row r="384" spans="13:69" ht="12.75">
      <c r="M384" s="37"/>
      <c r="N384" s="37"/>
      <c r="O384" s="36"/>
      <c r="P384" s="33"/>
      <c r="BP384" s="29"/>
      <c r="BQ384" s="29"/>
    </row>
    <row r="385" spans="13:69" ht="12.75">
      <c r="M385" s="37"/>
      <c r="N385" s="37"/>
      <c r="O385" s="36"/>
      <c r="P385" s="33"/>
      <c r="BP385" s="29"/>
      <c r="BQ385" s="29"/>
    </row>
    <row r="386" spans="13:69" ht="12.75">
      <c r="M386" s="37"/>
      <c r="N386" s="37"/>
      <c r="O386" s="36"/>
      <c r="P386" s="33"/>
      <c r="BP386" s="29"/>
      <c r="BQ386" s="29"/>
    </row>
    <row r="387" spans="13:69" ht="12.75">
      <c r="M387" s="37"/>
      <c r="N387" s="37"/>
      <c r="O387" s="36"/>
      <c r="P387" s="33"/>
      <c r="BP387" s="29"/>
      <c r="BQ387" s="29"/>
    </row>
    <row r="388" spans="13:69" ht="12.75">
      <c r="M388" s="37"/>
      <c r="N388" s="37"/>
      <c r="O388" s="36"/>
      <c r="P388" s="33"/>
      <c r="BP388" s="29"/>
      <c r="BQ388" s="29"/>
    </row>
    <row r="389" spans="13:69" ht="12.75">
      <c r="M389" s="37"/>
      <c r="N389" s="37"/>
      <c r="O389" s="36"/>
      <c r="P389" s="33"/>
      <c r="BP389" s="29"/>
      <c r="BQ389" s="29"/>
    </row>
    <row r="390" spans="13:69" ht="12.75">
      <c r="M390" s="37"/>
      <c r="N390" s="37"/>
      <c r="O390" s="36"/>
      <c r="P390" s="33"/>
      <c r="BP390" s="29"/>
      <c r="BQ390" s="29"/>
    </row>
    <row r="391" spans="13:69" ht="12.75">
      <c r="M391" s="37"/>
      <c r="N391" s="37"/>
      <c r="O391" s="36"/>
      <c r="P391" s="33"/>
      <c r="BP391" s="29"/>
      <c r="BQ391" s="29"/>
    </row>
    <row r="392" spans="13:69" ht="12.75">
      <c r="M392" s="37"/>
      <c r="N392" s="37"/>
      <c r="O392" s="36"/>
      <c r="P392" s="33"/>
      <c r="BP392" s="29"/>
      <c r="BQ392" s="29"/>
    </row>
    <row r="393" spans="13:69" ht="12.75">
      <c r="M393" s="37"/>
      <c r="N393" s="37"/>
      <c r="O393" s="36"/>
      <c r="P393" s="33"/>
      <c r="BP393" s="29"/>
      <c r="BQ393" s="29"/>
    </row>
    <row r="394" spans="13:69" ht="12.75">
      <c r="M394" s="37"/>
      <c r="N394" s="37"/>
      <c r="O394" s="36"/>
      <c r="P394" s="33"/>
      <c r="BP394" s="29"/>
      <c r="BQ394" s="29"/>
    </row>
    <row r="395" spans="13:69" ht="12.75">
      <c r="M395" s="37"/>
      <c r="N395" s="37"/>
      <c r="O395" s="36"/>
      <c r="P395" s="33"/>
      <c r="BP395" s="29"/>
      <c r="BQ395" s="29"/>
    </row>
    <row r="396" spans="13:69" ht="12.75">
      <c r="M396" s="37"/>
      <c r="N396" s="37"/>
      <c r="O396" s="36"/>
      <c r="P396" s="33"/>
      <c r="BP396" s="29"/>
      <c r="BQ396" s="29"/>
    </row>
    <row r="397" spans="13:69" ht="12.75">
      <c r="M397" s="37"/>
      <c r="N397" s="37"/>
      <c r="O397" s="36"/>
      <c r="P397" s="33"/>
      <c r="BP397" s="29"/>
      <c r="BQ397" s="29"/>
    </row>
    <row r="398" spans="13:69" ht="12.75">
      <c r="M398" s="37"/>
      <c r="N398" s="37"/>
      <c r="O398" s="36"/>
      <c r="P398" s="33"/>
      <c r="BP398" s="29"/>
      <c r="BQ398" s="29"/>
    </row>
    <row r="399" spans="13:69" ht="12.75">
      <c r="M399" s="37"/>
      <c r="N399" s="37"/>
      <c r="O399" s="36"/>
      <c r="P399" s="33"/>
      <c r="BP399" s="29"/>
      <c r="BQ399" s="29"/>
    </row>
    <row r="400" spans="13:69" ht="12.75">
      <c r="M400" s="37"/>
      <c r="N400" s="37"/>
      <c r="O400" s="36"/>
      <c r="P400" s="33"/>
      <c r="BP400" s="29"/>
      <c r="BQ400" s="29"/>
    </row>
    <row r="401" spans="13:69" ht="12.75">
      <c r="M401" s="37"/>
      <c r="N401" s="37"/>
      <c r="O401" s="36"/>
      <c r="P401" s="33"/>
      <c r="BP401" s="29"/>
      <c r="BQ401" s="29"/>
    </row>
    <row r="402" spans="13:69" ht="12.75">
      <c r="M402" s="37"/>
      <c r="N402" s="37"/>
      <c r="O402" s="36"/>
      <c r="P402" s="33"/>
      <c r="BP402" s="29"/>
      <c r="BQ402" s="29"/>
    </row>
    <row r="403" spans="13:69" ht="12.75">
      <c r="M403" s="37"/>
      <c r="N403" s="37"/>
      <c r="O403" s="36"/>
      <c r="P403" s="33"/>
      <c r="BP403" s="29"/>
      <c r="BQ403" s="29"/>
    </row>
    <row r="404" spans="13:69" ht="12.75">
      <c r="M404" s="37"/>
      <c r="N404" s="37"/>
      <c r="O404" s="36"/>
      <c r="P404" s="33"/>
      <c r="BP404" s="29"/>
      <c r="BQ404" s="29"/>
    </row>
    <row r="405" spans="13:69" ht="12.75">
      <c r="M405" s="37"/>
      <c r="N405" s="37"/>
      <c r="O405" s="36"/>
      <c r="P405" s="33"/>
      <c r="BP405" s="29"/>
      <c r="BQ405" s="29"/>
    </row>
    <row r="406" spans="13:69" ht="12.75">
      <c r="M406" s="37"/>
      <c r="N406" s="37"/>
      <c r="O406" s="36"/>
      <c r="P406" s="33"/>
      <c r="BP406" s="29"/>
      <c r="BQ406" s="29"/>
    </row>
    <row r="407" spans="13:69" ht="12.75">
      <c r="M407" s="37"/>
      <c r="N407" s="37"/>
      <c r="O407" s="36"/>
      <c r="P407" s="33"/>
      <c r="BP407" s="29"/>
      <c r="BQ407" s="29"/>
    </row>
    <row r="408" spans="13:69" ht="12.75">
      <c r="M408" s="37"/>
      <c r="N408" s="37"/>
      <c r="O408" s="36"/>
      <c r="P408" s="33"/>
      <c r="BP408" s="29"/>
      <c r="BQ408" s="29"/>
    </row>
    <row r="409" spans="13:69" ht="12.75">
      <c r="M409" s="37"/>
      <c r="N409" s="37"/>
      <c r="O409" s="36"/>
      <c r="P409" s="33"/>
      <c r="BP409" s="29"/>
      <c r="BQ409" s="29"/>
    </row>
    <row r="410" spans="13:69" ht="12.75">
      <c r="M410" s="37"/>
      <c r="N410" s="37"/>
      <c r="O410" s="36"/>
      <c r="P410" s="33"/>
      <c r="BP410" s="29"/>
      <c r="BQ410" s="29"/>
    </row>
    <row r="411" spans="13:69" ht="12.75">
      <c r="M411" s="37"/>
      <c r="N411" s="37"/>
      <c r="O411" s="36"/>
      <c r="P411" s="33"/>
      <c r="BP411" s="29"/>
      <c r="BQ411" s="29"/>
    </row>
    <row r="412" spans="13:69" ht="12.75">
      <c r="M412" s="37"/>
      <c r="N412" s="37"/>
      <c r="O412" s="36"/>
      <c r="P412" s="33"/>
      <c r="BP412" s="29"/>
      <c r="BQ412" s="29"/>
    </row>
    <row r="413" spans="13:69" ht="12.75">
      <c r="M413" s="37"/>
      <c r="N413" s="37"/>
      <c r="O413" s="36"/>
      <c r="P413" s="33"/>
      <c r="BP413" s="29"/>
      <c r="BQ413" s="29"/>
    </row>
    <row r="414" spans="13:69" ht="12.75">
      <c r="M414" s="37"/>
      <c r="N414" s="37"/>
      <c r="O414" s="36"/>
      <c r="P414" s="33"/>
      <c r="BP414" s="29"/>
      <c r="BQ414" s="29"/>
    </row>
    <row r="415" spans="13:69" ht="12.75">
      <c r="M415" s="37"/>
      <c r="N415" s="37"/>
      <c r="O415" s="36"/>
      <c r="P415" s="33"/>
      <c r="BP415" s="29"/>
      <c r="BQ415" s="29"/>
    </row>
    <row r="416" spans="13:69" ht="12.75">
      <c r="M416" s="37"/>
      <c r="N416" s="37"/>
      <c r="O416" s="36"/>
      <c r="P416" s="33"/>
      <c r="BP416" s="29"/>
      <c r="BQ416" s="29"/>
    </row>
    <row r="417" spans="13:69" ht="12.75">
      <c r="M417" s="37"/>
      <c r="N417" s="37"/>
      <c r="O417" s="36"/>
      <c r="P417" s="33"/>
      <c r="BP417" s="29"/>
      <c r="BQ417" s="29"/>
    </row>
    <row r="418" spans="13:69" ht="12.75">
      <c r="M418" s="37"/>
      <c r="N418" s="37"/>
      <c r="O418" s="36"/>
      <c r="P418" s="33"/>
      <c r="BP418" s="29"/>
      <c r="BQ418" s="29"/>
    </row>
    <row r="419" spans="13:69" ht="12.75">
      <c r="M419" s="37"/>
      <c r="N419" s="37"/>
      <c r="O419" s="36"/>
      <c r="P419" s="33"/>
      <c r="BP419" s="29"/>
      <c r="BQ419" s="29"/>
    </row>
    <row r="420" spans="13:69" ht="12.75">
      <c r="M420" s="37"/>
      <c r="N420" s="37"/>
      <c r="O420" s="36"/>
      <c r="P420" s="33"/>
      <c r="BP420" s="29"/>
      <c r="BQ420" s="29"/>
    </row>
    <row r="421" spans="13:69" ht="12.75">
      <c r="M421" s="37"/>
      <c r="N421" s="37"/>
      <c r="O421" s="36"/>
      <c r="P421" s="33"/>
      <c r="BP421" s="29"/>
      <c r="BQ421" s="29"/>
    </row>
    <row r="422" spans="13:69" ht="12.75">
      <c r="M422" s="37"/>
      <c r="N422" s="37"/>
      <c r="O422" s="36"/>
      <c r="P422" s="33"/>
      <c r="BP422" s="29"/>
      <c r="BQ422" s="29"/>
    </row>
    <row r="423" spans="13:69" ht="12.75">
      <c r="M423" s="37"/>
      <c r="N423" s="37"/>
      <c r="O423" s="36"/>
      <c r="P423" s="33"/>
      <c r="BP423" s="29"/>
      <c r="BQ423" s="29"/>
    </row>
    <row r="424" spans="13:69" ht="12.75">
      <c r="M424" s="37"/>
      <c r="N424" s="37"/>
      <c r="O424" s="36"/>
      <c r="P424" s="33"/>
      <c r="BP424" s="29"/>
      <c r="BQ424" s="29"/>
    </row>
    <row r="425" spans="13:69" ht="12.75">
      <c r="M425" s="37"/>
      <c r="N425" s="37"/>
      <c r="O425" s="36"/>
      <c r="P425" s="33"/>
      <c r="BP425" s="29"/>
      <c r="BQ425" s="29"/>
    </row>
    <row r="426" spans="13:69" ht="12.75">
      <c r="M426" s="37"/>
      <c r="N426" s="37"/>
      <c r="O426" s="36"/>
      <c r="P426" s="33"/>
      <c r="BP426" s="29"/>
      <c r="BQ426" s="29"/>
    </row>
    <row r="427" spans="13:69" ht="12.75">
      <c r="M427" s="37"/>
      <c r="N427" s="37"/>
      <c r="O427" s="36"/>
      <c r="P427" s="33"/>
      <c r="BP427" s="29"/>
      <c r="BQ427" s="29"/>
    </row>
    <row r="428" spans="13:69" ht="12.75">
      <c r="M428" s="37"/>
      <c r="N428" s="37"/>
      <c r="O428" s="36"/>
      <c r="P428" s="33"/>
      <c r="BP428" s="29"/>
      <c r="BQ428" s="29"/>
    </row>
    <row r="429" spans="13:69" ht="12.75">
      <c r="M429" s="37"/>
      <c r="N429" s="37"/>
      <c r="O429" s="36"/>
      <c r="P429" s="33"/>
      <c r="BP429" s="29"/>
      <c r="BQ429" s="29"/>
    </row>
    <row r="430" spans="13:69" ht="12.75">
      <c r="M430" s="37"/>
      <c r="N430" s="37"/>
      <c r="O430" s="36"/>
      <c r="P430" s="33"/>
      <c r="BP430" s="29"/>
      <c r="BQ430" s="29"/>
    </row>
    <row r="431" spans="13:69" ht="12.75">
      <c r="M431" s="37"/>
      <c r="N431" s="37"/>
      <c r="O431" s="36"/>
      <c r="P431" s="33"/>
      <c r="BP431" s="29"/>
      <c r="BQ431" s="29"/>
    </row>
    <row r="432" spans="13:69" ht="12.75">
      <c r="M432" s="37"/>
      <c r="N432" s="37"/>
      <c r="O432" s="36"/>
      <c r="P432" s="33"/>
      <c r="BP432" s="29"/>
      <c r="BQ432" s="29"/>
    </row>
    <row r="433" spans="13:69" ht="12.75">
      <c r="M433" s="37"/>
      <c r="N433" s="37"/>
      <c r="O433" s="36"/>
      <c r="P433" s="33"/>
      <c r="BP433" s="29"/>
      <c r="BQ433" s="29"/>
    </row>
    <row r="434" spans="13:69" ht="12.75">
      <c r="M434" s="37"/>
      <c r="N434" s="37"/>
      <c r="O434" s="36"/>
      <c r="P434" s="33"/>
      <c r="BP434" s="29"/>
      <c r="BQ434" s="29"/>
    </row>
    <row r="435" spans="13:69" ht="12.75">
      <c r="M435" s="37"/>
      <c r="N435" s="37"/>
      <c r="O435" s="36"/>
      <c r="P435" s="33"/>
      <c r="BP435" s="29"/>
      <c r="BQ435" s="29"/>
    </row>
    <row r="436" spans="13:69" ht="12.75">
      <c r="M436" s="37"/>
      <c r="N436" s="37"/>
      <c r="O436" s="36"/>
      <c r="P436" s="33"/>
      <c r="BP436" s="29"/>
      <c r="BQ436" s="29"/>
    </row>
    <row r="437" spans="13:69" ht="12.75">
      <c r="M437" s="37"/>
      <c r="N437" s="37"/>
      <c r="O437" s="36"/>
      <c r="P437" s="33"/>
      <c r="BP437" s="29"/>
      <c r="BQ437" s="29"/>
    </row>
    <row r="438" spans="13:69" ht="12.75">
      <c r="M438" s="37"/>
      <c r="N438" s="37"/>
      <c r="O438" s="36"/>
      <c r="P438" s="33"/>
      <c r="BP438" s="29"/>
      <c r="BQ438" s="29"/>
    </row>
    <row r="439" spans="13:69" ht="12.75">
      <c r="M439" s="37"/>
      <c r="N439" s="37"/>
      <c r="O439" s="36"/>
      <c r="P439" s="33"/>
      <c r="BP439" s="29"/>
      <c r="BQ439" s="29"/>
    </row>
    <row r="440" spans="13:69" ht="12.75">
      <c r="M440" s="37"/>
      <c r="N440" s="37"/>
      <c r="O440" s="36"/>
      <c r="P440" s="33"/>
      <c r="BP440" s="29"/>
      <c r="BQ440" s="29"/>
    </row>
    <row r="441" spans="13:69" ht="12.75">
      <c r="M441" s="37"/>
      <c r="N441" s="37"/>
      <c r="O441" s="36"/>
      <c r="P441" s="33"/>
      <c r="BP441" s="29"/>
      <c r="BQ441" s="29"/>
    </row>
    <row r="442" spans="13:69" ht="12.75">
      <c r="M442" s="37"/>
      <c r="N442" s="37"/>
      <c r="O442" s="36"/>
      <c r="P442" s="33"/>
      <c r="BP442" s="29"/>
      <c r="BQ442" s="29"/>
    </row>
    <row r="443" spans="13:69" ht="12.75">
      <c r="M443" s="37"/>
      <c r="N443" s="37"/>
      <c r="O443" s="36"/>
      <c r="P443" s="33"/>
      <c r="BP443" s="29"/>
      <c r="BQ443" s="29"/>
    </row>
    <row r="444" spans="13:69" ht="12.75">
      <c r="M444" s="37"/>
      <c r="N444" s="37"/>
      <c r="O444" s="36"/>
      <c r="P444" s="33"/>
      <c r="BP444" s="29"/>
      <c r="BQ444" s="29"/>
    </row>
    <row r="445" spans="13:69" ht="12.75">
      <c r="M445" s="37"/>
      <c r="N445" s="37"/>
      <c r="O445" s="36"/>
      <c r="P445" s="33"/>
      <c r="BP445" s="29"/>
      <c r="BQ445" s="29"/>
    </row>
    <row r="446" spans="13:69" ht="12.75">
      <c r="M446" s="37"/>
      <c r="N446" s="37"/>
      <c r="O446" s="36"/>
      <c r="P446" s="33"/>
      <c r="BP446" s="29"/>
      <c r="BQ446" s="29"/>
    </row>
    <row r="447" spans="13:69" ht="12.75">
      <c r="M447" s="37"/>
      <c r="N447" s="37"/>
      <c r="O447" s="36"/>
      <c r="P447" s="33"/>
      <c r="BP447" s="29"/>
      <c r="BQ447" s="29"/>
    </row>
    <row r="448" spans="13:69" ht="12.75">
      <c r="M448" s="37"/>
      <c r="N448" s="37"/>
      <c r="O448" s="36"/>
      <c r="P448" s="33"/>
      <c r="BP448" s="29"/>
      <c r="BQ448" s="29"/>
    </row>
    <row r="449" spans="13:69" ht="12.75">
      <c r="M449" s="37"/>
      <c r="N449" s="37"/>
      <c r="O449" s="36"/>
      <c r="P449" s="33"/>
      <c r="BP449" s="29"/>
      <c r="BQ449" s="29"/>
    </row>
    <row r="450" spans="13:69" ht="12.75">
      <c r="M450" s="37"/>
      <c r="N450" s="37"/>
      <c r="O450" s="36"/>
      <c r="P450" s="33"/>
      <c r="BP450" s="29"/>
      <c r="BQ450" s="29"/>
    </row>
    <row r="451" spans="13:69" ht="12.75">
      <c r="M451" s="37"/>
      <c r="N451" s="37"/>
      <c r="O451" s="36"/>
      <c r="P451" s="33"/>
      <c r="BP451" s="29"/>
      <c r="BQ451" s="29"/>
    </row>
    <row r="452" spans="13:69" ht="12.75">
      <c r="M452" s="37"/>
      <c r="N452" s="37"/>
      <c r="O452" s="36"/>
      <c r="P452" s="33"/>
      <c r="BP452" s="29"/>
      <c r="BQ452" s="29"/>
    </row>
    <row r="453" spans="13:69" ht="12.75">
      <c r="M453" s="37"/>
      <c r="N453" s="37"/>
      <c r="O453" s="36"/>
      <c r="P453" s="33"/>
      <c r="BP453" s="29"/>
      <c r="BQ453" s="29"/>
    </row>
    <row r="454" spans="13:69" ht="12.75">
      <c r="M454" s="37"/>
      <c r="N454" s="37"/>
      <c r="O454" s="36"/>
      <c r="P454" s="33"/>
      <c r="BP454" s="29"/>
      <c r="BQ454" s="29"/>
    </row>
    <row r="455" spans="13:69" ht="12.75">
      <c r="M455" s="37"/>
      <c r="N455" s="37"/>
      <c r="O455" s="36"/>
      <c r="P455" s="33"/>
      <c r="BP455" s="29"/>
      <c r="BQ455" s="29"/>
    </row>
    <row r="456" spans="13:69" ht="12.75">
      <c r="M456" s="37"/>
      <c r="N456" s="37"/>
      <c r="O456" s="36"/>
      <c r="P456" s="33"/>
      <c r="BP456" s="29"/>
      <c r="BQ456" s="29"/>
    </row>
    <row r="457" spans="13:69" ht="12.75">
      <c r="M457" s="37"/>
      <c r="N457" s="37"/>
      <c r="O457" s="36"/>
      <c r="P457" s="33"/>
      <c r="BP457" s="29"/>
      <c r="BQ457" s="29"/>
    </row>
    <row r="458" spans="13:69" ht="12.75">
      <c r="M458" s="37"/>
      <c r="N458" s="37"/>
      <c r="O458" s="36"/>
      <c r="P458" s="33"/>
      <c r="BP458" s="29"/>
      <c r="BQ458" s="29"/>
    </row>
    <row r="459" spans="13:69" ht="12.75">
      <c r="M459" s="37"/>
      <c r="N459" s="37"/>
      <c r="O459" s="36"/>
      <c r="P459" s="33"/>
      <c r="BP459" s="29"/>
      <c r="BQ459" s="29"/>
    </row>
    <row r="460" spans="13:69" ht="12.75">
      <c r="M460" s="37"/>
      <c r="N460" s="37"/>
      <c r="O460" s="36"/>
      <c r="P460" s="33"/>
      <c r="BP460" s="29"/>
      <c r="BQ460" s="29"/>
    </row>
    <row r="461" spans="13:69" ht="12.75">
      <c r="M461" s="37"/>
      <c r="N461" s="37"/>
      <c r="O461" s="36"/>
      <c r="P461" s="33"/>
      <c r="BP461" s="29"/>
      <c r="BQ461" s="29"/>
    </row>
    <row r="462" spans="13:69" ht="12.75">
      <c r="M462" s="37"/>
      <c r="N462" s="37"/>
      <c r="O462" s="36"/>
      <c r="P462" s="33"/>
      <c r="BP462" s="29"/>
      <c r="BQ462" s="29"/>
    </row>
    <row r="463" spans="13:69" ht="12.75">
      <c r="M463" s="37"/>
      <c r="N463" s="37"/>
      <c r="O463" s="36"/>
      <c r="P463" s="33"/>
      <c r="BP463" s="29"/>
      <c r="BQ463" s="29"/>
    </row>
    <row r="464" spans="13:69" ht="12.75">
      <c r="M464" s="37"/>
      <c r="N464" s="37"/>
      <c r="O464" s="36"/>
      <c r="P464" s="33"/>
      <c r="BP464" s="29"/>
      <c r="BQ464" s="29"/>
    </row>
    <row r="465" spans="13:69" ht="12.75">
      <c r="M465" s="37"/>
      <c r="N465" s="37"/>
      <c r="O465" s="36"/>
      <c r="P465" s="33"/>
      <c r="BP465" s="29"/>
      <c r="BQ465" s="29"/>
    </row>
    <row r="466" spans="13:69" ht="12.75">
      <c r="M466" s="37"/>
      <c r="N466" s="37"/>
      <c r="O466" s="36"/>
      <c r="P466" s="33"/>
      <c r="BP466" s="29"/>
      <c r="BQ466" s="29"/>
    </row>
    <row r="467" spans="13:69" ht="12.75">
      <c r="M467" s="37"/>
      <c r="N467" s="37"/>
      <c r="O467" s="36"/>
      <c r="P467" s="33"/>
      <c r="BP467" s="29"/>
      <c r="BQ467" s="29"/>
    </row>
    <row r="468" spans="13:69" ht="12.75">
      <c r="M468" s="37"/>
      <c r="N468" s="37"/>
      <c r="O468" s="36"/>
      <c r="P468" s="33"/>
      <c r="BP468" s="29"/>
      <c r="BQ468" s="29"/>
    </row>
    <row r="469" spans="13:69" ht="12.75">
      <c r="M469" s="37"/>
      <c r="N469" s="37"/>
      <c r="O469" s="36"/>
      <c r="P469" s="33"/>
      <c r="BP469" s="29"/>
      <c r="BQ469" s="29"/>
    </row>
    <row r="470" spans="13:69" ht="12.75">
      <c r="M470" s="37"/>
      <c r="N470" s="37"/>
      <c r="O470" s="36"/>
      <c r="P470" s="33"/>
      <c r="BP470" s="29"/>
      <c r="BQ470" s="29"/>
    </row>
    <row r="471" spans="13:69" ht="12.75">
      <c r="M471" s="37"/>
      <c r="N471" s="37"/>
      <c r="O471" s="36"/>
      <c r="P471" s="33"/>
      <c r="BP471" s="29"/>
      <c r="BQ471" s="29"/>
    </row>
    <row r="472" spans="13:69" ht="12.75">
      <c r="M472" s="37"/>
      <c r="N472" s="37"/>
      <c r="O472" s="36"/>
      <c r="P472" s="33"/>
      <c r="BP472" s="29"/>
      <c r="BQ472" s="29"/>
    </row>
    <row r="473" spans="13:69" ht="12.75">
      <c r="M473" s="37"/>
      <c r="N473" s="37"/>
      <c r="O473" s="36"/>
      <c r="P473" s="33"/>
      <c r="BP473" s="29"/>
      <c r="BQ473" s="29"/>
    </row>
    <row r="474" spans="13:69" ht="12.75">
      <c r="M474" s="37"/>
      <c r="N474" s="37"/>
      <c r="O474" s="36"/>
      <c r="P474" s="33"/>
      <c r="BP474" s="29"/>
      <c r="BQ474" s="29"/>
    </row>
    <row r="475" spans="13:69" ht="12.75">
      <c r="M475" s="37"/>
      <c r="N475" s="37"/>
      <c r="O475" s="36"/>
      <c r="P475" s="33"/>
      <c r="BP475" s="29"/>
      <c r="BQ475" s="29"/>
    </row>
    <row r="476" spans="13:69" ht="12.75">
      <c r="M476" s="37"/>
      <c r="N476" s="37"/>
      <c r="O476" s="36"/>
      <c r="P476" s="33"/>
      <c r="BP476" s="29"/>
      <c r="BQ476" s="29"/>
    </row>
    <row r="477" spans="13:69" ht="12.75">
      <c r="M477" s="37"/>
      <c r="N477" s="37"/>
      <c r="O477" s="36"/>
      <c r="P477" s="33"/>
      <c r="BP477" s="29"/>
      <c r="BQ477" s="29"/>
    </row>
    <row r="478" spans="13:69" ht="12.75">
      <c r="M478" s="37"/>
      <c r="N478" s="37"/>
      <c r="O478" s="36"/>
      <c r="P478" s="33"/>
      <c r="BP478" s="29"/>
      <c r="BQ478" s="29"/>
    </row>
    <row r="479" spans="13:69" ht="12.75">
      <c r="M479" s="37"/>
      <c r="N479" s="37"/>
      <c r="O479" s="36"/>
      <c r="P479" s="33"/>
      <c r="BP479" s="29"/>
      <c r="BQ479" s="29"/>
    </row>
    <row r="480" spans="13:69" ht="12.75">
      <c r="M480" s="37"/>
      <c r="N480" s="37"/>
      <c r="O480" s="36"/>
      <c r="P480" s="33"/>
      <c r="BP480" s="29"/>
      <c r="BQ480" s="29"/>
    </row>
    <row r="481" spans="13:69" ht="12.75">
      <c r="M481" s="37"/>
      <c r="N481" s="37"/>
      <c r="O481" s="36"/>
      <c r="P481" s="33"/>
      <c r="BP481" s="29"/>
      <c r="BQ481" s="29"/>
    </row>
    <row r="482" spans="13:69" ht="12.75">
      <c r="M482" s="37"/>
      <c r="N482" s="37"/>
      <c r="O482" s="36"/>
      <c r="P482" s="33"/>
      <c r="BP482" s="29"/>
      <c r="BQ482" s="29"/>
    </row>
    <row r="483" spans="13:69" ht="12.75">
      <c r="M483" s="37"/>
      <c r="N483" s="37"/>
      <c r="O483" s="36"/>
      <c r="P483" s="33"/>
      <c r="BP483" s="29"/>
      <c r="BQ483" s="29"/>
    </row>
    <row r="484" spans="13:69" ht="12.75">
      <c r="M484" s="37"/>
      <c r="N484" s="37"/>
      <c r="O484" s="36"/>
      <c r="P484" s="33"/>
      <c r="BP484" s="29"/>
      <c r="BQ484" s="29"/>
    </row>
    <row r="485" spans="13:69" ht="12.75">
      <c r="M485" s="37"/>
      <c r="N485" s="37"/>
      <c r="O485" s="36"/>
      <c r="P485" s="33"/>
      <c r="BP485" s="29"/>
      <c r="BQ485" s="29"/>
    </row>
    <row r="486" spans="13:69" ht="12.75">
      <c r="M486" s="37"/>
      <c r="N486" s="37"/>
      <c r="O486" s="36"/>
      <c r="P486" s="33"/>
      <c r="BP486" s="29"/>
      <c r="BQ486" s="29"/>
    </row>
    <row r="487" spans="13:69" ht="12.75">
      <c r="M487" s="37"/>
      <c r="N487" s="37"/>
      <c r="O487" s="36"/>
      <c r="P487" s="33"/>
      <c r="BP487" s="29"/>
      <c r="BQ487" s="29"/>
    </row>
    <row r="488" spans="13:69" ht="12.75">
      <c r="M488" s="37"/>
      <c r="N488" s="37"/>
      <c r="O488" s="36"/>
      <c r="P488" s="33"/>
      <c r="BP488" s="29"/>
      <c r="BQ488" s="29"/>
    </row>
    <row r="489" spans="13:69" ht="12.75">
      <c r="M489" s="37"/>
      <c r="N489" s="37"/>
      <c r="O489" s="36"/>
      <c r="P489" s="33"/>
      <c r="BP489" s="29"/>
      <c r="BQ489" s="29"/>
    </row>
    <row r="490" spans="13:69" ht="12.75">
      <c r="M490" s="37"/>
      <c r="N490" s="37"/>
      <c r="O490" s="36"/>
      <c r="P490" s="33"/>
      <c r="BP490" s="29"/>
      <c r="BQ490" s="29"/>
    </row>
    <row r="491" spans="13:69" ht="12.75">
      <c r="M491" s="37"/>
      <c r="N491" s="37"/>
      <c r="O491" s="36"/>
      <c r="P491" s="33"/>
      <c r="BP491" s="29"/>
      <c r="BQ491" s="29"/>
    </row>
    <row r="492" spans="13:69" ht="12.75">
      <c r="M492" s="37"/>
      <c r="N492" s="37"/>
      <c r="O492" s="36"/>
      <c r="P492" s="33"/>
      <c r="BP492" s="29"/>
      <c r="BQ492" s="29"/>
    </row>
    <row r="493" spans="13:69" ht="12.75">
      <c r="M493" s="37"/>
      <c r="N493" s="37"/>
      <c r="O493" s="36"/>
      <c r="P493" s="33"/>
      <c r="BP493" s="29"/>
      <c r="BQ493" s="29"/>
    </row>
    <row r="494" spans="13:69" ht="12.75">
      <c r="M494" s="37"/>
      <c r="N494" s="37"/>
      <c r="O494" s="36"/>
      <c r="P494" s="33"/>
      <c r="BP494" s="29"/>
      <c r="BQ494" s="29"/>
    </row>
    <row r="495" spans="13:69" ht="12.75">
      <c r="M495" s="37"/>
      <c r="N495" s="37"/>
      <c r="O495" s="36"/>
      <c r="P495" s="33"/>
      <c r="BP495" s="29"/>
      <c r="BQ495" s="29"/>
    </row>
    <row r="496" spans="13:69" ht="12.75">
      <c r="M496" s="37"/>
      <c r="N496" s="37"/>
      <c r="O496" s="36"/>
      <c r="P496" s="33"/>
      <c r="BP496" s="29"/>
      <c r="BQ496" s="29"/>
    </row>
    <row r="497" spans="13:69" ht="12.75">
      <c r="M497" s="37"/>
      <c r="N497" s="37"/>
      <c r="O497" s="36"/>
      <c r="P497" s="33"/>
      <c r="BP497" s="29"/>
      <c r="BQ497" s="29"/>
    </row>
    <row r="498" spans="13:69" ht="12.75">
      <c r="M498" s="37"/>
      <c r="N498" s="37"/>
      <c r="O498" s="36"/>
      <c r="P498" s="33"/>
      <c r="BP498" s="29"/>
      <c r="BQ498" s="29"/>
    </row>
    <row r="499" spans="13:69" ht="12.75">
      <c r="M499" s="37"/>
      <c r="N499" s="37"/>
      <c r="O499" s="36"/>
      <c r="P499" s="33"/>
      <c r="BP499" s="29"/>
      <c r="BQ499" s="29"/>
    </row>
    <row r="500" spans="13:69" ht="12.75">
      <c r="M500" s="37"/>
      <c r="N500" s="37"/>
      <c r="O500" s="36"/>
      <c r="P500" s="33"/>
      <c r="BP500" s="29"/>
      <c r="BQ500" s="29"/>
    </row>
    <row r="501" spans="13:69" ht="12.75">
      <c r="M501" s="37"/>
      <c r="N501" s="37"/>
      <c r="O501" s="36"/>
      <c r="P501" s="33"/>
      <c r="BP501" s="29"/>
      <c r="BQ501" s="29"/>
    </row>
    <row r="502" spans="13:69" ht="12.75">
      <c r="M502" s="37"/>
      <c r="N502" s="37"/>
      <c r="O502" s="36"/>
      <c r="P502" s="33"/>
      <c r="BP502" s="29"/>
      <c r="BQ502" s="29"/>
    </row>
    <row r="503" spans="13:69" ht="12.75">
      <c r="M503" s="37"/>
      <c r="N503" s="37"/>
      <c r="O503" s="36"/>
      <c r="P503" s="33"/>
      <c r="BP503" s="29"/>
      <c r="BQ503" s="29"/>
    </row>
    <row r="504" spans="13:69" ht="12.75">
      <c r="M504" s="37"/>
      <c r="N504" s="37"/>
      <c r="O504" s="36"/>
      <c r="P504" s="33"/>
      <c r="BP504" s="29"/>
      <c r="BQ504" s="29"/>
    </row>
    <row r="505" spans="13:69" ht="12.75">
      <c r="M505" s="37"/>
      <c r="N505" s="37"/>
      <c r="O505" s="36"/>
      <c r="P505" s="33"/>
      <c r="BP505" s="29"/>
      <c r="BQ505" s="29"/>
    </row>
    <row r="506" spans="13:69" ht="12.75">
      <c r="M506" s="37"/>
      <c r="N506" s="37"/>
      <c r="O506" s="36"/>
      <c r="P506" s="33"/>
      <c r="BP506" s="29"/>
      <c r="BQ506" s="29"/>
    </row>
    <row r="507" spans="13:69" ht="12.75">
      <c r="M507" s="37"/>
      <c r="N507" s="37"/>
      <c r="O507" s="36"/>
      <c r="P507" s="33"/>
      <c r="BP507" s="29"/>
      <c r="BQ507" s="29"/>
    </row>
    <row r="508" spans="13:69" ht="12.75">
      <c r="M508" s="37"/>
      <c r="N508" s="37"/>
      <c r="O508" s="36"/>
      <c r="P508" s="33"/>
      <c r="BP508" s="29"/>
      <c r="BQ508" s="29"/>
    </row>
    <row r="509" spans="13:69" ht="12.75">
      <c r="M509" s="37"/>
      <c r="N509" s="37"/>
      <c r="O509" s="36"/>
      <c r="P509" s="33"/>
      <c r="BP509" s="29"/>
      <c r="BQ509" s="29"/>
    </row>
    <row r="510" spans="13:69" ht="12.75">
      <c r="M510" s="37"/>
      <c r="N510" s="37"/>
      <c r="O510" s="36"/>
      <c r="P510" s="33"/>
      <c r="BP510" s="29"/>
      <c r="BQ510" s="29"/>
    </row>
    <row r="511" spans="13:69" ht="12.75">
      <c r="M511" s="37"/>
      <c r="N511" s="37"/>
      <c r="O511" s="36"/>
      <c r="P511" s="33"/>
      <c r="BP511" s="29"/>
      <c r="BQ511" s="29"/>
    </row>
    <row r="512" spans="13:69" ht="12.75">
      <c r="M512" s="37"/>
      <c r="N512" s="37"/>
      <c r="O512" s="36"/>
      <c r="P512" s="33"/>
      <c r="BP512" s="29"/>
      <c r="BQ512" s="29"/>
    </row>
    <row r="513" spans="13:69" ht="12.75">
      <c r="M513" s="37"/>
      <c r="N513" s="37"/>
      <c r="O513" s="36"/>
      <c r="P513" s="33"/>
      <c r="BP513" s="29"/>
      <c r="BQ513" s="29"/>
    </row>
    <row r="514" spans="13:69" ht="12.75">
      <c r="M514" s="37"/>
      <c r="N514" s="37"/>
      <c r="O514" s="36"/>
      <c r="P514" s="33"/>
      <c r="BP514" s="29"/>
      <c r="BQ514" s="29"/>
    </row>
    <row r="515" spans="13:69" ht="12.75">
      <c r="M515" s="37"/>
      <c r="N515" s="37"/>
      <c r="O515" s="36"/>
      <c r="P515" s="33"/>
      <c r="BP515" s="29"/>
      <c r="BQ515" s="29"/>
    </row>
    <row r="516" spans="13:69" ht="12.75">
      <c r="M516" s="37"/>
      <c r="N516" s="37"/>
      <c r="O516" s="36"/>
      <c r="P516" s="33"/>
      <c r="BP516" s="29"/>
      <c r="BQ516" s="29"/>
    </row>
    <row r="517" spans="13:69" ht="12.75">
      <c r="M517" s="37"/>
      <c r="N517" s="37"/>
      <c r="O517" s="36"/>
      <c r="P517" s="33"/>
      <c r="BP517" s="29"/>
      <c r="BQ517" s="29"/>
    </row>
    <row r="518" spans="13:69" ht="12.75">
      <c r="M518" s="37"/>
      <c r="N518" s="37"/>
      <c r="O518" s="36"/>
      <c r="P518" s="33"/>
      <c r="BP518" s="29"/>
      <c r="BQ518" s="29"/>
    </row>
    <row r="519" spans="13:69" ht="12.75">
      <c r="M519" s="37"/>
      <c r="N519" s="37"/>
      <c r="O519" s="36"/>
      <c r="P519" s="33"/>
      <c r="BP519" s="29"/>
      <c r="BQ519" s="29"/>
    </row>
    <row r="520" spans="13:69" ht="12.75">
      <c r="M520" s="37"/>
      <c r="N520" s="37"/>
      <c r="O520" s="36"/>
      <c r="P520" s="33"/>
      <c r="BP520" s="29"/>
      <c r="BQ520" s="29"/>
    </row>
    <row r="521" spans="13:69" ht="12.75">
      <c r="M521" s="37"/>
      <c r="N521" s="37"/>
      <c r="O521" s="36"/>
      <c r="P521" s="33"/>
      <c r="BP521" s="29"/>
      <c r="BQ521" s="29"/>
    </row>
    <row r="522" spans="13:69" ht="12.75">
      <c r="M522" s="37"/>
      <c r="N522" s="37"/>
      <c r="O522" s="36"/>
      <c r="P522" s="33"/>
      <c r="BP522" s="29"/>
      <c r="BQ522" s="29"/>
    </row>
    <row r="523" spans="13:69" ht="12.75">
      <c r="M523" s="37"/>
      <c r="N523" s="37"/>
      <c r="O523" s="36"/>
      <c r="P523" s="33"/>
      <c r="BP523" s="29"/>
      <c r="BQ523" s="29"/>
    </row>
    <row r="524" spans="13:69" ht="12.75">
      <c r="M524" s="37"/>
      <c r="N524" s="37"/>
      <c r="O524" s="36"/>
      <c r="P524" s="33"/>
      <c r="BP524" s="29"/>
      <c r="BQ524" s="29"/>
    </row>
    <row r="525" spans="13:69" ht="12.75">
      <c r="M525" s="37"/>
      <c r="N525" s="37"/>
      <c r="O525" s="36"/>
      <c r="P525" s="33"/>
      <c r="BP525" s="29"/>
      <c r="BQ525" s="29"/>
    </row>
    <row r="526" spans="13:69" ht="12.75">
      <c r="M526" s="37"/>
      <c r="N526" s="37"/>
      <c r="O526" s="36"/>
      <c r="P526" s="33"/>
      <c r="BP526" s="29"/>
      <c r="BQ526" s="29"/>
    </row>
    <row r="527" spans="13:69" ht="12.75">
      <c r="M527" s="37"/>
      <c r="N527" s="37"/>
      <c r="O527" s="36"/>
      <c r="P527" s="33"/>
      <c r="BP527" s="29"/>
      <c r="BQ527" s="29"/>
    </row>
    <row r="528" spans="13:69" ht="12.75">
      <c r="M528" s="37"/>
      <c r="N528" s="37"/>
      <c r="O528" s="36"/>
      <c r="P528" s="33"/>
      <c r="BP528" s="29"/>
      <c r="BQ528" s="29"/>
    </row>
    <row r="529" spans="13:69" ht="12.75">
      <c r="M529" s="37"/>
      <c r="N529" s="37"/>
      <c r="O529" s="36"/>
      <c r="P529" s="33"/>
      <c r="BP529" s="29"/>
      <c r="BQ529" s="29"/>
    </row>
    <row r="530" spans="13:69" ht="12.75">
      <c r="M530" s="37"/>
      <c r="N530" s="37"/>
      <c r="O530" s="36"/>
      <c r="P530" s="33"/>
      <c r="BP530" s="29"/>
      <c r="BQ530" s="29"/>
    </row>
    <row r="531" spans="13:69" ht="12.75">
      <c r="M531" s="37"/>
      <c r="N531" s="37"/>
      <c r="O531" s="36"/>
      <c r="P531" s="33"/>
      <c r="BP531" s="29"/>
      <c r="BQ531" s="29"/>
    </row>
    <row r="532" spans="13:69" ht="12.75">
      <c r="M532" s="37"/>
      <c r="N532" s="37"/>
      <c r="O532" s="36"/>
      <c r="P532" s="33"/>
      <c r="BP532" s="29"/>
      <c r="BQ532" s="29"/>
    </row>
    <row r="533" spans="13:69" ht="12.75">
      <c r="M533" s="37"/>
      <c r="N533" s="37"/>
      <c r="O533" s="36"/>
      <c r="P533" s="33"/>
      <c r="BP533" s="29"/>
      <c r="BQ533" s="29"/>
    </row>
    <row r="534" spans="13:69" ht="12.75">
      <c r="M534" s="37"/>
      <c r="N534" s="37"/>
      <c r="O534" s="36"/>
      <c r="P534" s="33"/>
      <c r="BP534" s="29"/>
      <c r="BQ534" s="29"/>
    </row>
    <row r="535" spans="13:69" ht="12.75">
      <c r="M535" s="37"/>
      <c r="N535" s="37"/>
      <c r="O535" s="36"/>
      <c r="P535" s="33"/>
      <c r="BP535" s="29"/>
      <c r="BQ535" s="29"/>
    </row>
    <row r="536" spans="13:69" ht="12.75">
      <c r="M536" s="37"/>
      <c r="N536" s="37"/>
      <c r="O536" s="36"/>
      <c r="P536" s="33"/>
      <c r="BP536" s="29"/>
      <c r="BQ536" s="29"/>
    </row>
    <row r="537" spans="13:69" ht="12.75">
      <c r="M537" s="37"/>
      <c r="N537" s="37"/>
      <c r="O537" s="36"/>
      <c r="P537" s="33"/>
      <c r="BP537" s="29"/>
      <c r="BQ537" s="29"/>
    </row>
    <row r="538" spans="13:69" ht="12.75">
      <c r="M538" s="37"/>
      <c r="N538" s="37"/>
      <c r="O538" s="36"/>
      <c r="P538" s="33"/>
      <c r="BP538" s="29"/>
      <c r="BQ538" s="29"/>
    </row>
    <row r="539" spans="13:69" ht="12.75">
      <c r="M539" s="37"/>
      <c r="N539" s="37"/>
      <c r="O539" s="36"/>
      <c r="P539" s="33"/>
      <c r="BP539" s="29"/>
      <c r="BQ539" s="29"/>
    </row>
    <row r="540" spans="13:69" ht="12.75">
      <c r="M540" s="37"/>
      <c r="N540" s="37"/>
      <c r="O540" s="36"/>
      <c r="P540" s="33"/>
      <c r="BP540" s="29"/>
      <c r="BQ540" s="29"/>
    </row>
    <row r="541" spans="13:69" ht="12.75">
      <c r="M541" s="37"/>
      <c r="N541" s="37"/>
      <c r="O541" s="36"/>
      <c r="P541" s="33"/>
      <c r="BP541" s="29"/>
      <c r="BQ541" s="29"/>
    </row>
    <row r="542" spans="13:69" ht="12.75">
      <c r="M542" s="37"/>
      <c r="N542" s="37"/>
      <c r="O542" s="36"/>
      <c r="P542" s="33"/>
      <c r="BP542" s="29"/>
      <c r="BQ542" s="29"/>
    </row>
    <row r="543" spans="13:69" ht="12.75">
      <c r="M543" s="37"/>
      <c r="N543" s="37"/>
      <c r="O543" s="36"/>
      <c r="P543" s="33"/>
      <c r="BP543" s="29"/>
      <c r="BQ543" s="29"/>
    </row>
    <row r="544" spans="13:69" ht="12.75">
      <c r="M544" s="37"/>
      <c r="N544" s="37"/>
      <c r="O544" s="36"/>
      <c r="P544" s="33"/>
      <c r="BP544" s="29"/>
      <c r="BQ544" s="29"/>
    </row>
    <row r="545" spans="13:69" ht="12.75">
      <c r="M545" s="37"/>
      <c r="N545" s="37"/>
      <c r="O545" s="36"/>
      <c r="P545" s="33"/>
      <c r="BP545" s="29"/>
      <c r="BQ545" s="29"/>
    </row>
    <row r="546" spans="13:69" ht="12.75">
      <c r="M546" s="37"/>
      <c r="N546" s="37"/>
      <c r="O546" s="36"/>
      <c r="P546" s="33"/>
      <c r="BP546" s="29"/>
      <c r="BQ546" s="29"/>
    </row>
    <row r="547" spans="13:69" ht="12.75">
      <c r="M547" s="37"/>
      <c r="N547" s="37"/>
      <c r="O547" s="36"/>
      <c r="P547" s="33"/>
      <c r="BP547" s="29"/>
      <c r="BQ547" s="29"/>
    </row>
    <row r="548" spans="13:69" ht="12.75">
      <c r="M548" s="37"/>
      <c r="N548" s="37"/>
      <c r="O548" s="36"/>
      <c r="P548" s="33"/>
      <c r="BP548" s="29"/>
      <c r="BQ548" s="29"/>
    </row>
    <row r="549" spans="13:69" ht="12.75">
      <c r="M549" s="37"/>
      <c r="N549" s="37"/>
      <c r="O549" s="36"/>
      <c r="P549" s="33"/>
      <c r="BP549" s="29"/>
      <c r="BQ549" s="29"/>
    </row>
    <row r="550" spans="13:69" ht="12.75">
      <c r="M550" s="37"/>
      <c r="N550" s="37"/>
      <c r="O550" s="36"/>
      <c r="P550" s="33"/>
      <c r="BP550" s="29"/>
      <c r="BQ550" s="29"/>
    </row>
    <row r="551" spans="13:69" ht="12.75">
      <c r="M551" s="37"/>
      <c r="N551" s="37"/>
      <c r="O551" s="36"/>
      <c r="P551" s="33"/>
      <c r="BP551" s="29"/>
      <c r="BQ551" s="29"/>
    </row>
    <row r="552" spans="13:69" ht="12.75">
      <c r="M552" s="37"/>
      <c r="N552" s="37"/>
      <c r="O552" s="36"/>
      <c r="P552" s="33"/>
      <c r="BP552" s="29"/>
      <c r="BQ552" s="29"/>
    </row>
    <row r="553" spans="13:69" ht="12.75">
      <c r="M553" s="37"/>
      <c r="N553" s="37"/>
      <c r="O553" s="36"/>
      <c r="P553" s="33"/>
      <c r="BP553" s="29"/>
      <c r="BQ553" s="29"/>
    </row>
    <row r="554" spans="13:69" ht="12.75">
      <c r="M554" s="37"/>
      <c r="N554" s="37"/>
      <c r="O554" s="36"/>
      <c r="P554" s="33"/>
      <c r="BP554" s="29"/>
      <c r="BQ554" s="29"/>
    </row>
    <row r="555" spans="13:69" ht="12.75">
      <c r="M555" s="37"/>
      <c r="N555" s="37"/>
      <c r="O555" s="36"/>
      <c r="P555" s="33"/>
      <c r="BP555" s="29"/>
      <c r="BQ555" s="29"/>
    </row>
    <row r="556" spans="13:69" ht="12.75">
      <c r="M556" s="37"/>
      <c r="N556" s="37"/>
      <c r="O556" s="36"/>
      <c r="P556" s="33"/>
      <c r="BP556" s="29"/>
      <c r="BQ556" s="29"/>
    </row>
    <row r="557" spans="13:69" ht="12.75">
      <c r="M557" s="37"/>
      <c r="N557" s="37"/>
      <c r="O557" s="36"/>
      <c r="P557" s="33"/>
      <c r="BP557" s="29"/>
      <c r="BQ557" s="29"/>
    </row>
    <row r="558" spans="13:69" ht="12.75">
      <c r="M558" s="37"/>
      <c r="N558" s="37"/>
      <c r="O558" s="36"/>
      <c r="P558" s="33"/>
      <c r="BP558" s="29"/>
      <c r="BQ558" s="29"/>
    </row>
    <row r="559" spans="13:69" ht="12.75">
      <c r="M559" s="37"/>
      <c r="N559" s="37"/>
      <c r="O559" s="36"/>
      <c r="P559" s="33"/>
      <c r="BP559" s="29"/>
      <c r="BQ559" s="29"/>
    </row>
    <row r="560" spans="13:69" ht="12.75">
      <c r="M560" s="37"/>
      <c r="N560" s="37"/>
      <c r="O560" s="36"/>
      <c r="P560" s="33"/>
      <c r="BP560" s="29"/>
      <c r="BQ560" s="29"/>
    </row>
    <row r="561" spans="13:69" ht="12.75">
      <c r="M561" s="37"/>
      <c r="N561" s="37"/>
      <c r="O561" s="36"/>
      <c r="P561" s="33"/>
      <c r="BP561" s="29"/>
      <c r="BQ561" s="29"/>
    </row>
    <row r="562" spans="13:69" ht="12.75">
      <c r="M562" s="37"/>
      <c r="N562" s="37"/>
      <c r="O562" s="36"/>
      <c r="P562" s="33"/>
      <c r="BP562" s="29"/>
      <c r="BQ562" s="29"/>
    </row>
    <row r="563" spans="13:69" ht="12.75">
      <c r="M563" s="37"/>
      <c r="N563" s="37"/>
      <c r="O563" s="36"/>
      <c r="P563" s="33"/>
      <c r="BP563" s="29"/>
      <c r="BQ563" s="29"/>
    </row>
    <row r="564" spans="13:69" ht="12.75">
      <c r="M564" s="37"/>
      <c r="N564" s="37"/>
      <c r="O564" s="36"/>
      <c r="P564" s="33"/>
      <c r="BP564" s="29"/>
      <c r="BQ564" s="29"/>
    </row>
    <row r="565" spans="13:69" ht="12.75">
      <c r="M565" s="37"/>
      <c r="N565" s="37"/>
      <c r="O565" s="36"/>
      <c r="P565" s="33"/>
      <c r="BP565" s="29"/>
      <c r="BQ565" s="29"/>
    </row>
    <row r="566" spans="13:69" ht="12.75">
      <c r="M566" s="37"/>
      <c r="N566" s="37"/>
      <c r="O566" s="36"/>
      <c r="P566" s="33"/>
      <c r="BP566" s="29"/>
      <c r="BQ566" s="29"/>
    </row>
    <row r="567" spans="13:69" ht="12.75">
      <c r="M567" s="37"/>
      <c r="N567" s="37"/>
      <c r="O567" s="36"/>
      <c r="P567" s="33"/>
      <c r="BP567" s="29"/>
      <c r="BQ567" s="29"/>
    </row>
    <row r="568" spans="13:69" ht="12.75">
      <c r="M568" s="37"/>
      <c r="N568" s="37"/>
      <c r="O568" s="36"/>
      <c r="P568" s="33"/>
      <c r="BP568" s="29"/>
      <c r="BQ568" s="29"/>
    </row>
    <row r="569" spans="13:69" ht="12.75">
      <c r="M569" s="37"/>
      <c r="N569" s="37"/>
      <c r="O569" s="36"/>
      <c r="P569" s="33"/>
      <c r="BP569" s="29"/>
      <c r="BQ569" s="29"/>
    </row>
    <row r="570" spans="13:69" ht="12.75">
      <c r="M570" s="37"/>
      <c r="N570" s="37"/>
      <c r="O570" s="36"/>
      <c r="P570" s="33"/>
      <c r="BP570" s="29"/>
      <c r="BQ570" s="29"/>
    </row>
    <row r="571" spans="13:69" ht="12.75">
      <c r="M571" s="37"/>
      <c r="N571" s="37"/>
      <c r="O571" s="36"/>
      <c r="P571" s="33"/>
      <c r="BP571" s="29"/>
      <c r="BQ571" s="29"/>
    </row>
    <row r="572" spans="13:69" ht="12.75">
      <c r="M572" s="37"/>
      <c r="N572" s="37"/>
      <c r="O572" s="36"/>
      <c r="P572" s="33"/>
      <c r="BP572" s="29"/>
      <c r="BQ572" s="29"/>
    </row>
    <row r="573" spans="13:69" ht="12.75">
      <c r="M573" s="37"/>
      <c r="N573" s="37"/>
      <c r="O573" s="36"/>
      <c r="P573" s="33"/>
      <c r="BP573" s="29"/>
      <c r="BQ573" s="29"/>
    </row>
    <row r="574" spans="13:69" ht="12.75">
      <c r="M574" s="37"/>
      <c r="N574" s="37"/>
      <c r="O574" s="36"/>
      <c r="P574" s="33"/>
      <c r="BP574" s="29"/>
      <c r="BQ574" s="29"/>
    </row>
    <row r="575" spans="13:69" ht="12.75">
      <c r="M575" s="37"/>
      <c r="N575" s="37"/>
      <c r="O575" s="36"/>
      <c r="P575" s="33"/>
      <c r="BP575" s="29"/>
      <c r="BQ575" s="29"/>
    </row>
    <row r="576" spans="13:69" ht="12.75">
      <c r="M576" s="37"/>
      <c r="N576" s="37"/>
      <c r="O576" s="36"/>
      <c r="P576" s="33"/>
      <c r="BP576" s="29"/>
      <c r="BQ576" s="29"/>
    </row>
    <row r="577" spans="13:69" ht="12.75">
      <c r="M577" s="37"/>
      <c r="N577" s="37"/>
      <c r="O577" s="36"/>
      <c r="P577" s="33"/>
      <c r="BP577" s="29"/>
      <c r="BQ577" s="29"/>
    </row>
    <row r="578" spans="13:69" ht="12.75">
      <c r="M578" s="37"/>
      <c r="N578" s="37"/>
      <c r="O578" s="36"/>
      <c r="P578" s="33"/>
      <c r="BP578" s="29"/>
      <c r="BQ578" s="29"/>
    </row>
    <row r="579" spans="13:69" ht="12.75">
      <c r="M579" s="37"/>
      <c r="N579" s="37"/>
      <c r="O579" s="36"/>
      <c r="P579" s="33"/>
      <c r="BP579" s="29"/>
      <c r="BQ579" s="29"/>
    </row>
    <row r="580" spans="13:69" ht="12.75">
      <c r="M580" s="37"/>
      <c r="N580" s="37"/>
      <c r="O580" s="36"/>
      <c r="P580" s="33"/>
      <c r="BP580" s="29"/>
      <c r="BQ580" s="29"/>
    </row>
    <row r="581" spans="13:69" ht="12.75">
      <c r="M581" s="37"/>
      <c r="N581" s="37"/>
      <c r="O581" s="36"/>
      <c r="P581" s="33"/>
      <c r="BP581" s="29"/>
      <c r="BQ581" s="29"/>
    </row>
    <row r="582" spans="13:69" ht="12.75">
      <c r="M582" s="37"/>
      <c r="N582" s="37"/>
      <c r="O582" s="36"/>
      <c r="P582" s="33"/>
      <c r="BP582" s="29"/>
      <c r="BQ582" s="29"/>
    </row>
    <row r="583" spans="13:69" ht="12.75">
      <c r="M583" s="37"/>
      <c r="N583" s="37"/>
      <c r="O583" s="36"/>
      <c r="P583" s="33"/>
      <c r="BP583" s="29"/>
      <c r="BQ583" s="29"/>
    </row>
    <row r="584" spans="13:69" ht="12.75">
      <c r="M584" s="37"/>
      <c r="N584" s="37"/>
      <c r="O584" s="36"/>
      <c r="P584" s="33"/>
      <c r="BP584" s="29"/>
      <c r="BQ584" s="29"/>
    </row>
    <row r="585" spans="13:69" ht="12.75">
      <c r="M585" s="37"/>
      <c r="N585" s="37"/>
      <c r="O585" s="36"/>
      <c r="P585" s="33"/>
      <c r="BP585" s="29"/>
      <c r="BQ585" s="29"/>
    </row>
    <row r="586" spans="13:69" ht="12.75">
      <c r="M586" s="37"/>
      <c r="N586" s="37"/>
      <c r="O586" s="36"/>
      <c r="P586" s="33"/>
      <c r="BP586" s="29"/>
      <c r="BQ586" s="29"/>
    </row>
    <row r="587" spans="13:69" ht="12.75">
      <c r="M587" s="37"/>
      <c r="N587" s="37"/>
      <c r="O587" s="36"/>
      <c r="P587" s="33"/>
      <c r="BP587" s="29"/>
      <c r="BQ587" s="29"/>
    </row>
    <row r="588" spans="13:69" ht="12.75">
      <c r="M588" s="37"/>
      <c r="N588" s="37"/>
      <c r="O588" s="36"/>
      <c r="P588" s="33"/>
      <c r="BP588" s="29"/>
      <c r="BQ588" s="29"/>
    </row>
    <row r="589" spans="13:69" ht="12.75">
      <c r="M589" s="37"/>
      <c r="N589" s="37"/>
      <c r="O589" s="36"/>
      <c r="P589" s="33"/>
      <c r="BP589" s="29"/>
      <c r="BQ589" s="29"/>
    </row>
    <row r="590" spans="13:69" ht="12.75">
      <c r="M590" s="37"/>
      <c r="N590" s="37"/>
      <c r="O590" s="36"/>
      <c r="P590" s="33"/>
      <c r="BP590" s="29"/>
      <c r="BQ590" s="29"/>
    </row>
    <row r="591" spans="13:69" ht="12.75">
      <c r="M591" s="37"/>
      <c r="N591" s="37"/>
      <c r="O591" s="36"/>
      <c r="P591" s="33"/>
      <c r="BP591" s="29"/>
      <c r="BQ591" s="29"/>
    </row>
    <row r="592" spans="13:69" ht="12.75">
      <c r="M592" s="37"/>
      <c r="N592" s="37"/>
      <c r="O592" s="36"/>
      <c r="P592" s="33"/>
      <c r="BP592" s="29"/>
      <c r="BQ592" s="29"/>
    </row>
    <row r="593" spans="13:69" ht="12.75">
      <c r="M593" s="37"/>
      <c r="N593" s="37"/>
      <c r="O593" s="36"/>
      <c r="P593" s="33"/>
      <c r="BP593" s="29"/>
      <c r="BQ593" s="29"/>
    </row>
    <row r="594" spans="13:69" ht="12.75">
      <c r="M594" s="37"/>
      <c r="N594" s="37"/>
      <c r="O594" s="36"/>
      <c r="P594" s="33"/>
      <c r="BP594" s="29"/>
      <c r="BQ594" s="29"/>
    </row>
    <row r="595" spans="13:69" ht="12.75">
      <c r="M595" s="37"/>
      <c r="N595" s="37"/>
      <c r="O595" s="36"/>
      <c r="P595" s="33"/>
      <c r="BP595" s="29"/>
      <c r="BQ595" s="29"/>
    </row>
    <row r="596" spans="13:69" ht="12.75">
      <c r="M596" s="37"/>
      <c r="N596" s="37"/>
      <c r="O596" s="36"/>
      <c r="P596" s="33"/>
      <c r="BP596" s="29"/>
      <c r="BQ596" s="29"/>
    </row>
    <row r="597" spans="13:69" ht="12.75">
      <c r="M597" s="37"/>
      <c r="N597" s="37"/>
      <c r="O597" s="36"/>
      <c r="P597" s="33"/>
      <c r="BP597" s="29"/>
      <c r="BQ597" s="29"/>
    </row>
    <row r="598" spans="13:69" ht="12.75">
      <c r="M598" s="37"/>
      <c r="N598" s="37"/>
      <c r="O598" s="36"/>
      <c r="P598" s="33"/>
      <c r="BP598" s="29"/>
      <c r="BQ598" s="29"/>
    </row>
    <row r="599" spans="13:69" ht="12.75">
      <c r="M599" s="37"/>
      <c r="N599" s="37"/>
      <c r="O599" s="36"/>
      <c r="P599" s="33"/>
      <c r="BP599" s="29"/>
      <c r="BQ599" s="29"/>
    </row>
    <row r="600" spans="13:69" ht="12.75">
      <c r="M600" s="37"/>
      <c r="N600" s="37"/>
      <c r="O600" s="36"/>
      <c r="P600" s="33"/>
      <c r="BP600" s="29"/>
      <c r="BQ600" s="29"/>
    </row>
    <row r="601" spans="13:69" ht="12.75">
      <c r="M601" s="37"/>
      <c r="N601" s="37"/>
      <c r="O601" s="36"/>
      <c r="P601" s="33"/>
      <c r="BP601" s="29"/>
      <c r="BQ601" s="29"/>
    </row>
    <row r="602" spans="13:69" ht="12.75">
      <c r="M602" s="37"/>
      <c r="N602" s="37"/>
      <c r="O602" s="36"/>
      <c r="P602" s="33"/>
      <c r="BP602" s="29"/>
      <c r="BQ602" s="29"/>
    </row>
    <row r="603" spans="13:69" ht="12.75">
      <c r="M603" s="37"/>
      <c r="N603" s="37"/>
      <c r="O603" s="36"/>
      <c r="P603" s="33"/>
      <c r="BP603" s="29"/>
      <c r="BQ603" s="29"/>
    </row>
    <row r="604" spans="13:69" ht="12.75">
      <c r="M604" s="37"/>
      <c r="N604" s="37"/>
      <c r="O604" s="36"/>
      <c r="P604" s="33"/>
      <c r="BP604" s="29"/>
      <c r="BQ604" s="29"/>
    </row>
    <row r="605" spans="13:69" ht="12.75">
      <c r="M605" s="37"/>
      <c r="N605" s="37"/>
      <c r="O605" s="36"/>
      <c r="P605" s="33"/>
      <c r="BP605" s="29"/>
      <c r="BQ605" s="29"/>
    </row>
    <row r="606" spans="13:69" ht="12.75">
      <c r="M606" s="37"/>
      <c r="N606" s="37"/>
      <c r="O606" s="36"/>
      <c r="P606" s="33"/>
      <c r="BP606" s="29"/>
      <c r="BQ606" s="29"/>
    </row>
    <row r="607" spans="13:69" ht="12.75">
      <c r="M607" s="37"/>
      <c r="N607" s="37"/>
      <c r="O607" s="36"/>
      <c r="P607" s="33"/>
      <c r="BP607" s="29"/>
      <c r="BQ607" s="29"/>
    </row>
    <row r="608" spans="13:69" ht="12.75">
      <c r="M608" s="37"/>
      <c r="N608" s="37"/>
      <c r="O608" s="36"/>
      <c r="P608" s="33"/>
      <c r="BP608" s="29"/>
      <c r="BQ608" s="29"/>
    </row>
    <row r="609" spans="13:69" ht="12.75">
      <c r="M609" s="37"/>
      <c r="N609" s="37"/>
      <c r="O609" s="36"/>
      <c r="P609" s="33"/>
      <c r="BP609" s="29"/>
      <c r="BQ609" s="29"/>
    </row>
    <row r="610" spans="13:69" ht="12.75">
      <c r="M610" s="37"/>
      <c r="N610" s="37"/>
      <c r="O610" s="36"/>
      <c r="P610" s="33"/>
      <c r="BP610" s="29"/>
      <c r="BQ610" s="29"/>
    </row>
    <row r="611" spans="13:69" ht="12.75">
      <c r="M611" s="37"/>
      <c r="N611" s="37"/>
      <c r="O611" s="36"/>
      <c r="P611" s="33"/>
      <c r="BP611" s="29"/>
      <c r="BQ611" s="29"/>
    </row>
    <row r="612" spans="13:69" ht="12.75">
      <c r="M612" s="37"/>
      <c r="N612" s="37"/>
      <c r="O612" s="36"/>
      <c r="P612" s="33"/>
      <c r="BP612" s="29"/>
      <c r="BQ612" s="29"/>
    </row>
    <row r="613" spans="13:69" ht="12.75">
      <c r="M613" s="37"/>
      <c r="N613" s="37"/>
      <c r="O613" s="36"/>
      <c r="P613" s="33"/>
      <c r="BP613" s="29"/>
      <c r="BQ613" s="29"/>
    </row>
    <row r="614" spans="13:69" ht="12.75">
      <c r="M614" s="37"/>
      <c r="N614" s="37"/>
      <c r="O614" s="36"/>
      <c r="P614" s="33"/>
      <c r="BP614" s="29"/>
      <c r="BQ614" s="29"/>
    </row>
    <row r="615" spans="13:69" ht="12.75">
      <c r="M615" s="37"/>
      <c r="N615" s="37"/>
      <c r="O615" s="36"/>
      <c r="P615" s="33"/>
      <c r="BP615" s="29"/>
      <c r="BQ615" s="29"/>
    </row>
    <row r="616" spans="13:69" ht="12.75">
      <c r="M616" s="37"/>
      <c r="N616" s="37"/>
      <c r="O616" s="36"/>
      <c r="P616" s="33"/>
      <c r="BP616" s="29"/>
      <c r="BQ616" s="29"/>
    </row>
    <row r="617" spans="13:69" ht="12.75">
      <c r="M617" s="37"/>
      <c r="N617" s="37"/>
      <c r="O617" s="36"/>
      <c r="P617" s="33"/>
      <c r="BP617" s="29"/>
      <c r="BQ617" s="29"/>
    </row>
    <row r="618" spans="13:69" ht="12.75">
      <c r="M618" s="37"/>
      <c r="N618" s="37"/>
      <c r="O618" s="36"/>
      <c r="P618" s="33"/>
      <c r="BP618" s="29"/>
      <c r="BQ618" s="29"/>
    </row>
    <row r="619" spans="13:69" ht="12.75">
      <c r="M619" s="37"/>
      <c r="N619" s="37"/>
      <c r="O619" s="36"/>
      <c r="P619" s="33"/>
      <c r="BP619" s="29"/>
      <c r="BQ619" s="29"/>
    </row>
    <row r="620" spans="13:69" ht="12.75">
      <c r="M620" s="37"/>
      <c r="N620" s="37"/>
      <c r="O620" s="36"/>
      <c r="P620" s="33"/>
      <c r="BP620" s="29"/>
      <c r="BQ620" s="29"/>
    </row>
    <row r="621" spans="13:69" ht="12.75">
      <c r="M621" s="37"/>
      <c r="N621" s="37"/>
      <c r="O621" s="36"/>
      <c r="P621" s="33"/>
      <c r="BP621" s="29"/>
      <c r="BQ621" s="29"/>
    </row>
    <row r="622" spans="13:69" ht="12.75">
      <c r="M622" s="37"/>
      <c r="N622" s="37"/>
      <c r="O622" s="36"/>
      <c r="P622" s="33"/>
      <c r="BP622" s="29"/>
      <c r="BQ622" s="29"/>
    </row>
    <row r="623" spans="13:69" ht="12.75">
      <c r="M623" s="37"/>
      <c r="N623" s="37"/>
      <c r="O623" s="36"/>
      <c r="P623" s="33"/>
      <c r="BP623" s="29"/>
      <c r="BQ623" s="29"/>
    </row>
    <row r="624" spans="13:69" ht="12.75">
      <c r="M624" s="37"/>
      <c r="N624" s="37"/>
      <c r="O624" s="36"/>
      <c r="P624" s="33"/>
      <c r="BP624" s="29"/>
      <c r="BQ624" s="29"/>
    </row>
    <row r="625" spans="13:69" ht="12.75">
      <c r="M625" s="37"/>
      <c r="N625" s="37"/>
      <c r="O625" s="36"/>
      <c r="P625" s="33"/>
      <c r="BP625" s="29"/>
      <c r="BQ625" s="29"/>
    </row>
    <row r="626" spans="13:69" ht="12.75">
      <c r="M626" s="37"/>
      <c r="N626" s="37"/>
      <c r="O626" s="36"/>
      <c r="P626" s="33"/>
      <c r="BP626" s="29"/>
      <c r="BQ626" s="29"/>
    </row>
    <row r="627" spans="13:69" ht="12.75">
      <c r="M627" s="37"/>
      <c r="N627" s="37"/>
      <c r="O627" s="36"/>
      <c r="P627" s="33"/>
      <c r="BP627" s="29"/>
      <c r="BQ627" s="29"/>
    </row>
    <row r="628" spans="13:69" ht="12.75">
      <c r="M628" s="37"/>
      <c r="N628" s="37"/>
      <c r="O628" s="36"/>
      <c r="P628" s="33"/>
      <c r="BP628" s="29"/>
      <c r="BQ628" s="29"/>
    </row>
    <row r="629" spans="13:69" ht="12.75">
      <c r="M629" s="37"/>
      <c r="N629" s="37"/>
      <c r="O629" s="36"/>
      <c r="P629" s="33"/>
      <c r="BP629" s="29"/>
      <c r="BQ629" s="29"/>
    </row>
    <row r="630" spans="13:69" ht="12.75">
      <c r="M630" s="37"/>
      <c r="N630" s="37"/>
      <c r="O630" s="36"/>
      <c r="P630" s="33"/>
      <c r="BP630" s="29"/>
      <c r="BQ630" s="29"/>
    </row>
    <row r="631" spans="13:69" ht="12.75">
      <c r="M631" s="37"/>
      <c r="N631" s="37"/>
      <c r="O631" s="36"/>
      <c r="P631" s="33"/>
      <c r="BP631" s="29"/>
      <c r="BQ631" s="29"/>
    </row>
    <row r="632" spans="13:69" ht="12.75">
      <c r="M632" s="37"/>
      <c r="N632" s="37"/>
      <c r="O632" s="36"/>
      <c r="P632" s="33"/>
      <c r="BP632" s="29"/>
      <c r="BQ632" s="29"/>
    </row>
    <row r="633" spans="13:69" ht="12.75">
      <c r="M633" s="37"/>
      <c r="N633" s="37"/>
      <c r="O633" s="36"/>
      <c r="P633" s="33"/>
      <c r="BP633" s="29"/>
      <c r="BQ633" s="29"/>
    </row>
    <row r="634" spans="13:69" ht="12.75">
      <c r="M634" s="37"/>
      <c r="N634" s="37"/>
      <c r="O634" s="36"/>
      <c r="P634" s="33"/>
      <c r="BP634" s="29"/>
      <c r="BQ634" s="29"/>
    </row>
    <row r="635" spans="13:69" ht="12.75">
      <c r="M635" s="37"/>
      <c r="N635" s="37"/>
      <c r="O635" s="36"/>
      <c r="P635" s="33"/>
      <c r="BP635" s="29"/>
      <c r="BQ635" s="29"/>
    </row>
    <row r="636" spans="13:69" ht="12.75">
      <c r="M636" s="37"/>
      <c r="N636" s="37"/>
      <c r="O636" s="36"/>
      <c r="P636" s="33"/>
      <c r="BP636" s="29"/>
      <c r="BQ636" s="29"/>
    </row>
    <row r="637" spans="13:69" ht="12.75">
      <c r="M637" s="37"/>
      <c r="N637" s="37"/>
      <c r="O637" s="36"/>
      <c r="P637" s="33"/>
      <c r="BP637" s="29"/>
      <c r="BQ637" s="29"/>
    </row>
    <row r="638" spans="13:69" ht="12.75">
      <c r="M638" s="37"/>
      <c r="N638" s="37"/>
      <c r="O638" s="36"/>
      <c r="P638" s="33"/>
      <c r="BP638" s="29"/>
      <c r="BQ638" s="29"/>
    </row>
    <row r="639" spans="13:69" ht="12.75">
      <c r="M639" s="37"/>
      <c r="N639" s="37"/>
      <c r="O639" s="36"/>
      <c r="P639" s="33"/>
      <c r="BP639" s="29"/>
      <c r="BQ639" s="29"/>
    </row>
    <row r="640" spans="13:69" ht="12.75">
      <c r="M640" s="37"/>
      <c r="N640" s="37"/>
      <c r="O640" s="36"/>
      <c r="P640" s="33"/>
      <c r="BP640" s="29"/>
      <c r="BQ640" s="29"/>
    </row>
    <row r="641" spans="13:69" ht="12.75">
      <c r="M641" s="37"/>
      <c r="N641" s="37"/>
      <c r="O641" s="36"/>
      <c r="P641" s="33"/>
      <c r="BP641" s="29"/>
      <c r="BQ641" s="29"/>
    </row>
    <row r="642" spans="13:69" ht="12.75">
      <c r="M642" s="37"/>
      <c r="N642" s="37"/>
      <c r="O642" s="36"/>
      <c r="P642" s="33"/>
      <c r="BP642" s="29"/>
      <c r="BQ642" s="29"/>
    </row>
    <row r="643" spans="13:69" ht="12.75">
      <c r="M643" s="37"/>
      <c r="N643" s="37"/>
      <c r="O643" s="36"/>
      <c r="P643" s="33"/>
      <c r="BP643" s="29"/>
      <c r="BQ643" s="29"/>
    </row>
    <row r="644" spans="13:69" ht="12.75">
      <c r="M644" s="37"/>
      <c r="N644" s="37"/>
      <c r="O644" s="36"/>
      <c r="P644" s="33"/>
      <c r="BP644" s="29"/>
      <c r="BQ644" s="29"/>
    </row>
    <row r="645" spans="13:69" ht="12.75">
      <c r="M645" s="37"/>
      <c r="N645" s="37"/>
      <c r="O645" s="36"/>
      <c r="P645" s="33"/>
      <c r="BP645" s="29"/>
      <c r="BQ645" s="29"/>
    </row>
    <row r="646" spans="13:69" ht="12.75">
      <c r="M646" s="37"/>
      <c r="N646" s="37"/>
      <c r="O646" s="36"/>
      <c r="P646" s="33"/>
      <c r="BP646" s="29"/>
      <c r="BQ646" s="29"/>
    </row>
    <row r="647" spans="13:69" ht="12.75">
      <c r="M647" s="37"/>
      <c r="N647" s="37"/>
      <c r="O647" s="36"/>
      <c r="P647" s="33"/>
      <c r="BP647" s="29"/>
      <c r="BQ647" s="29"/>
    </row>
    <row r="648" spans="13:69" ht="12.75">
      <c r="M648" s="37"/>
      <c r="N648" s="37"/>
      <c r="O648" s="36"/>
      <c r="P648" s="33"/>
      <c r="BP648" s="29"/>
      <c r="BQ648" s="29"/>
    </row>
    <row r="649" spans="13:69" ht="12.75">
      <c r="M649" s="37"/>
      <c r="N649" s="37"/>
      <c r="O649" s="36"/>
      <c r="P649" s="33"/>
      <c r="BP649" s="29"/>
      <c r="BQ649" s="29"/>
    </row>
    <row r="650" spans="13:69" ht="12.75">
      <c r="M650" s="37"/>
      <c r="N650" s="37"/>
      <c r="O650" s="36"/>
      <c r="P650" s="33"/>
      <c r="BP650" s="29"/>
      <c r="BQ650" s="29"/>
    </row>
    <row r="651" spans="13:69" ht="12.75">
      <c r="M651" s="37"/>
      <c r="N651" s="37"/>
      <c r="O651" s="36"/>
      <c r="P651" s="33"/>
      <c r="BP651" s="29"/>
      <c r="BQ651" s="29"/>
    </row>
    <row r="652" spans="13:69" ht="12.75">
      <c r="M652" s="37"/>
      <c r="N652" s="37"/>
      <c r="O652" s="36"/>
      <c r="P652" s="33"/>
      <c r="BP652" s="29"/>
      <c r="BQ652" s="29"/>
    </row>
    <row r="653" spans="13:69" ht="12.75">
      <c r="M653" s="37"/>
      <c r="N653" s="37"/>
      <c r="O653" s="36"/>
      <c r="P653" s="33"/>
      <c r="BP653" s="29"/>
      <c r="BQ653" s="29"/>
    </row>
    <row r="654" spans="13:69" ht="12.75">
      <c r="M654" s="37"/>
      <c r="N654" s="37"/>
      <c r="O654" s="36"/>
      <c r="P654" s="33"/>
      <c r="BP654" s="29"/>
      <c r="BQ654" s="29"/>
    </row>
    <row r="655" spans="13:69" ht="12.75">
      <c r="M655" s="37"/>
      <c r="N655" s="37"/>
      <c r="O655" s="36"/>
      <c r="P655" s="33"/>
      <c r="BP655" s="29"/>
      <c r="BQ655" s="29"/>
    </row>
    <row r="656" spans="13:69" ht="12.75">
      <c r="M656" s="37"/>
      <c r="N656" s="37"/>
      <c r="O656" s="36"/>
      <c r="P656" s="33"/>
      <c r="BP656" s="29"/>
      <c r="BQ656" s="29"/>
    </row>
    <row r="657" spans="13:69" ht="12.75">
      <c r="M657" s="37"/>
      <c r="N657" s="37"/>
      <c r="O657" s="36"/>
      <c r="P657" s="33"/>
      <c r="BP657" s="29"/>
      <c r="BQ657" s="29"/>
    </row>
    <row r="658" spans="13:69" ht="12.75">
      <c r="M658" s="37"/>
      <c r="N658" s="37"/>
      <c r="O658" s="36"/>
      <c r="P658" s="33"/>
      <c r="BP658" s="29"/>
      <c r="BQ658" s="29"/>
    </row>
    <row r="659" spans="13:69" ht="12.75">
      <c r="M659" s="37"/>
      <c r="N659" s="37"/>
      <c r="O659" s="36"/>
      <c r="P659" s="33"/>
      <c r="BP659" s="29"/>
      <c r="BQ659" s="29"/>
    </row>
    <row r="660" spans="13:69" ht="12.75">
      <c r="M660" s="37"/>
      <c r="N660" s="37"/>
      <c r="O660" s="36"/>
      <c r="P660" s="33"/>
      <c r="BP660" s="29"/>
      <c r="BQ660" s="29"/>
    </row>
    <row r="661" spans="13:69" ht="12.75">
      <c r="M661" s="37"/>
      <c r="N661" s="37"/>
      <c r="O661" s="36"/>
      <c r="P661" s="33"/>
      <c r="BP661" s="29"/>
      <c r="BQ661" s="29"/>
    </row>
    <row r="662" spans="13:69" ht="12.75">
      <c r="M662" s="37"/>
      <c r="N662" s="37"/>
      <c r="O662" s="36"/>
      <c r="P662" s="33"/>
      <c r="BP662" s="29"/>
      <c r="BQ662" s="29"/>
    </row>
    <row r="663" spans="13:69" ht="12.75">
      <c r="M663" s="37"/>
      <c r="N663" s="37"/>
      <c r="O663" s="36"/>
      <c r="P663" s="33"/>
      <c r="BP663" s="29"/>
      <c r="BQ663" s="29"/>
    </row>
    <row r="664" spans="13:69" ht="12.75">
      <c r="M664" s="37"/>
      <c r="N664" s="37"/>
      <c r="O664" s="36"/>
      <c r="P664" s="33"/>
      <c r="BP664" s="29"/>
      <c r="BQ664" s="29"/>
    </row>
    <row r="665" spans="13:69" ht="12.75">
      <c r="M665" s="37"/>
      <c r="N665" s="37"/>
      <c r="O665" s="36"/>
      <c r="P665" s="33"/>
      <c r="BP665" s="29"/>
      <c r="BQ665" s="29"/>
    </row>
    <row r="666" spans="13:69" ht="12.75">
      <c r="M666" s="37"/>
      <c r="N666" s="37"/>
      <c r="O666" s="36"/>
      <c r="P666" s="33"/>
      <c r="BP666" s="29"/>
      <c r="BQ666" s="29"/>
    </row>
    <row r="667" spans="13:69" ht="12.75">
      <c r="M667" s="37"/>
      <c r="N667" s="37"/>
      <c r="O667" s="36"/>
      <c r="P667" s="33"/>
      <c r="BP667" s="29"/>
      <c r="BQ667" s="29"/>
    </row>
    <row r="668" spans="13:69" ht="12.75">
      <c r="M668" s="37"/>
      <c r="N668" s="37"/>
      <c r="O668" s="36"/>
      <c r="P668" s="33"/>
      <c r="BP668" s="29"/>
      <c r="BQ668" s="29"/>
    </row>
    <row r="669" spans="13:69" ht="12.75">
      <c r="M669" s="37"/>
      <c r="N669" s="37"/>
      <c r="O669" s="36"/>
      <c r="P669" s="33"/>
      <c r="BP669" s="29"/>
      <c r="BQ669" s="29"/>
    </row>
    <row r="670" spans="13:69" ht="12.75">
      <c r="M670" s="37"/>
      <c r="N670" s="37"/>
      <c r="O670" s="36"/>
      <c r="P670" s="33"/>
      <c r="BP670" s="29"/>
      <c r="BQ670" s="29"/>
    </row>
    <row r="671" spans="13:69" ht="12.75">
      <c r="M671" s="37"/>
      <c r="N671" s="37"/>
      <c r="O671" s="36"/>
      <c r="P671" s="33"/>
      <c r="BP671" s="29"/>
      <c r="BQ671" s="29"/>
    </row>
    <row r="672" spans="13:69" ht="12.75">
      <c r="M672" s="37"/>
      <c r="N672" s="37"/>
      <c r="O672" s="36"/>
      <c r="P672" s="33"/>
      <c r="BP672" s="29"/>
      <c r="BQ672" s="29"/>
    </row>
    <row r="673" spans="13:69" ht="12.75">
      <c r="M673" s="37"/>
      <c r="N673" s="37"/>
      <c r="O673" s="36"/>
      <c r="P673" s="33"/>
      <c r="BP673" s="29"/>
      <c r="BQ673" s="29"/>
    </row>
    <row r="674" spans="13:69" ht="12.75">
      <c r="M674" s="37"/>
      <c r="N674" s="37"/>
      <c r="O674" s="36"/>
      <c r="P674" s="33"/>
      <c r="BP674" s="29"/>
      <c r="BQ674" s="29"/>
    </row>
    <row r="675" spans="13:69" ht="12.75">
      <c r="M675" s="37"/>
      <c r="N675" s="37"/>
      <c r="O675" s="36"/>
      <c r="P675" s="33"/>
      <c r="BP675" s="29"/>
      <c r="BQ675" s="29"/>
    </row>
    <row r="676" spans="13:69" ht="12.75">
      <c r="M676" s="37"/>
      <c r="N676" s="37"/>
      <c r="O676" s="36"/>
      <c r="P676" s="33"/>
      <c r="BP676" s="29"/>
      <c r="BQ676" s="29"/>
    </row>
    <row r="677" spans="13:69" ht="12.75">
      <c r="M677" s="37"/>
      <c r="N677" s="37"/>
      <c r="O677" s="36"/>
      <c r="P677" s="33"/>
      <c r="BP677" s="29"/>
      <c r="BQ677" s="29"/>
    </row>
    <row r="678" spans="13:69" ht="12.75">
      <c r="M678" s="37"/>
      <c r="N678" s="37"/>
      <c r="O678" s="36"/>
      <c r="P678" s="33"/>
      <c r="BP678" s="29"/>
      <c r="BQ678" s="29"/>
    </row>
    <row r="679" spans="13:69" ht="12.75">
      <c r="M679" s="37"/>
      <c r="N679" s="37"/>
      <c r="O679" s="36"/>
      <c r="P679" s="33"/>
      <c r="BP679" s="29"/>
      <c r="BQ679" s="29"/>
    </row>
    <row r="680" spans="13:69" ht="12.75">
      <c r="M680" s="37"/>
      <c r="N680" s="37"/>
      <c r="O680" s="36"/>
      <c r="P680" s="33"/>
      <c r="BP680" s="29"/>
      <c r="BQ680" s="29"/>
    </row>
    <row r="681" spans="13:69" ht="12.75">
      <c r="M681" s="37"/>
      <c r="N681" s="37"/>
      <c r="O681" s="36"/>
      <c r="P681" s="33"/>
      <c r="BP681" s="29"/>
      <c r="BQ681" s="29"/>
    </row>
    <row r="682" spans="13:69" ht="12.75">
      <c r="M682" s="37"/>
      <c r="N682" s="37"/>
      <c r="O682" s="36"/>
      <c r="P682" s="33"/>
      <c r="BP682" s="29"/>
      <c r="BQ682" s="29"/>
    </row>
    <row r="683" spans="13:69" ht="12.75">
      <c r="M683" s="37"/>
      <c r="N683" s="37"/>
      <c r="O683" s="36"/>
      <c r="P683" s="33"/>
      <c r="BP683" s="29"/>
      <c r="BQ683" s="29"/>
    </row>
    <row r="684" spans="13:69" ht="12.75">
      <c r="M684" s="37"/>
      <c r="N684" s="37"/>
      <c r="O684" s="36"/>
      <c r="P684" s="33"/>
      <c r="BP684" s="29"/>
      <c r="BQ684" s="29"/>
    </row>
    <row r="685" spans="13:69" ht="12.75">
      <c r="M685" s="37"/>
      <c r="N685" s="37"/>
      <c r="O685" s="36"/>
      <c r="P685" s="33"/>
      <c r="BP685" s="29"/>
      <c r="BQ685" s="29"/>
    </row>
    <row r="686" spans="13:69" ht="12.75">
      <c r="M686" s="37"/>
      <c r="N686" s="37"/>
      <c r="O686" s="36"/>
      <c r="P686" s="33"/>
      <c r="BP686" s="29"/>
      <c r="BQ686" s="29"/>
    </row>
    <row r="687" spans="13:69" ht="12.75">
      <c r="M687" s="37"/>
      <c r="N687" s="37"/>
      <c r="O687" s="36"/>
      <c r="P687" s="33"/>
      <c r="BP687" s="29"/>
      <c r="BQ687" s="29"/>
    </row>
    <row r="688" spans="13:69" ht="12.75">
      <c r="M688" s="37"/>
      <c r="N688" s="37"/>
      <c r="O688" s="36"/>
      <c r="P688" s="33"/>
      <c r="BP688" s="29"/>
      <c r="BQ688" s="29"/>
    </row>
    <row r="689" spans="13:69" ht="12.75">
      <c r="M689" s="37"/>
      <c r="N689" s="37"/>
      <c r="O689" s="36"/>
      <c r="P689" s="33"/>
      <c r="BP689" s="29"/>
      <c r="BQ689" s="29"/>
    </row>
    <row r="690" spans="13:69" ht="12.75">
      <c r="M690" s="37"/>
      <c r="N690" s="37"/>
      <c r="O690" s="36"/>
      <c r="P690" s="33"/>
      <c r="BP690" s="29"/>
      <c r="BQ690" s="29"/>
    </row>
    <row r="691" spans="13:69" ht="12.75">
      <c r="M691" s="37"/>
      <c r="N691" s="37"/>
      <c r="O691" s="36"/>
      <c r="P691" s="33"/>
      <c r="BP691" s="29"/>
      <c r="BQ691" s="29"/>
    </row>
    <row r="692" spans="13:69" ht="12.75">
      <c r="M692" s="37"/>
      <c r="N692" s="37"/>
      <c r="O692" s="36"/>
      <c r="P692" s="33"/>
      <c r="BP692" s="29"/>
      <c r="BQ692" s="29"/>
    </row>
    <row r="693" spans="13:69" ht="12.75">
      <c r="M693" s="37"/>
      <c r="N693" s="37"/>
      <c r="O693" s="36"/>
      <c r="P693" s="33"/>
      <c r="BP693" s="29"/>
      <c r="BQ693" s="29"/>
    </row>
    <row r="694" spans="13:69" ht="12.75">
      <c r="M694" s="37"/>
      <c r="N694" s="37"/>
      <c r="O694" s="36"/>
      <c r="P694" s="33"/>
      <c r="BP694" s="29"/>
      <c r="BQ694" s="29"/>
    </row>
    <row r="695" spans="13:69" ht="12.75">
      <c r="M695" s="37"/>
      <c r="N695" s="37"/>
      <c r="O695" s="36"/>
      <c r="P695" s="33"/>
      <c r="BP695" s="29"/>
      <c r="BQ695" s="29"/>
    </row>
    <row r="696" spans="13:69" ht="12.75">
      <c r="M696" s="37"/>
      <c r="N696" s="37"/>
      <c r="O696" s="36"/>
      <c r="P696" s="33"/>
      <c r="BP696" s="29"/>
      <c r="BQ696" s="29"/>
    </row>
    <row r="697" spans="13:69" ht="12.75">
      <c r="M697" s="37"/>
      <c r="N697" s="37"/>
      <c r="O697" s="36"/>
      <c r="P697" s="33"/>
      <c r="BP697" s="29"/>
      <c r="BQ697" s="29"/>
    </row>
    <row r="698" spans="13:69" ht="12.75">
      <c r="M698" s="37"/>
      <c r="N698" s="37"/>
      <c r="O698" s="36"/>
      <c r="P698" s="33"/>
      <c r="BP698" s="29"/>
      <c r="BQ698" s="29"/>
    </row>
    <row r="699" spans="13:69" ht="12.75">
      <c r="M699" s="37"/>
      <c r="N699" s="37"/>
      <c r="O699" s="36"/>
      <c r="P699" s="33"/>
      <c r="BP699" s="29"/>
      <c r="BQ699" s="29"/>
    </row>
    <row r="700" spans="13:69" ht="12.75">
      <c r="M700" s="37"/>
      <c r="N700" s="37"/>
      <c r="O700" s="36"/>
      <c r="P700" s="33"/>
      <c r="BP700" s="29"/>
      <c r="BQ700" s="29"/>
    </row>
    <row r="701" spans="13:69" ht="12.75">
      <c r="M701" s="37"/>
      <c r="N701" s="37"/>
      <c r="O701" s="36"/>
      <c r="P701" s="33"/>
      <c r="BP701" s="29"/>
      <c r="BQ701" s="29"/>
    </row>
    <row r="702" spans="13:69" ht="12.75">
      <c r="M702" s="37"/>
      <c r="N702" s="37"/>
      <c r="O702" s="36"/>
      <c r="P702" s="33"/>
      <c r="BP702" s="29"/>
      <c r="BQ702" s="29"/>
    </row>
    <row r="703" spans="13:69" ht="12.75">
      <c r="M703" s="37"/>
      <c r="N703" s="37"/>
      <c r="O703" s="36"/>
      <c r="P703" s="33"/>
      <c r="BP703" s="29"/>
      <c r="BQ703" s="29"/>
    </row>
    <row r="704" spans="13:69" ht="12.75">
      <c r="M704" s="37"/>
      <c r="N704" s="37"/>
      <c r="O704" s="36"/>
      <c r="P704" s="33"/>
      <c r="BP704" s="29"/>
      <c r="BQ704" s="29"/>
    </row>
    <row r="705" spans="13:69" ht="12.75">
      <c r="M705" s="37"/>
      <c r="N705" s="37"/>
      <c r="O705" s="36"/>
      <c r="P705" s="33"/>
      <c r="BP705" s="29"/>
      <c r="BQ705" s="29"/>
    </row>
    <row r="706" spans="13:69" ht="12.75">
      <c r="M706" s="37"/>
      <c r="N706" s="37"/>
      <c r="O706" s="36"/>
      <c r="P706" s="33"/>
      <c r="BP706" s="29"/>
      <c r="BQ706" s="29"/>
    </row>
    <row r="707" spans="13:69" ht="12.75">
      <c r="M707" s="37"/>
      <c r="N707" s="37"/>
      <c r="O707" s="36"/>
      <c r="P707" s="33"/>
      <c r="BP707" s="29"/>
      <c r="BQ707" s="29"/>
    </row>
    <row r="708" spans="13:69" ht="12.75">
      <c r="M708" s="37"/>
      <c r="N708" s="37"/>
      <c r="O708" s="36"/>
      <c r="P708" s="33"/>
      <c r="BP708" s="29"/>
      <c r="BQ708" s="29"/>
    </row>
    <row r="709" spans="13:69" ht="12.75">
      <c r="M709" s="37"/>
      <c r="N709" s="37"/>
      <c r="O709" s="36"/>
      <c r="P709" s="33"/>
      <c r="BP709" s="29"/>
      <c r="BQ709" s="29"/>
    </row>
    <row r="710" spans="13:69" ht="12.75">
      <c r="M710" s="37"/>
      <c r="N710" s="37"/>
      <c r="O710" s="36"/>
      <c r="P710" s="33"/>
      <c r="BP710" s="29"/>
      <c r="BQ710" s="29"/>
    </row>
    <row r="711" spans="13:69" ht="12.75">
      <c r="M711" s="37"/>
      <c r="N711" s="37"/>
      <c r="O711" s="36"/>
      <c r="P711" s="33"/>
      <c r="BP711" s="29"/>
      <c r="BQ711" s="29"/>
    </row>
    <row r="712" spans="13:69" ht="12.75">
      <c r="M712" s="37"/>
      <c r="N712" s="37"/>
      <c r="O712" s="36"/>
      <c r="P712" s="33"/>
      <c r="BP712" s="29"/>
      <c r="BQ712" s="29"/>
    </row>
    <row r="713" spans="13:69" ht="12.75">
      <c r="M713" s="37"/>
      <c r="N713" s="37"/>
      <c r="O713" s="36"/>
      <c r="P713" s="33"/>
      <c r="BP713" s="29"/>
      <c r="BQ713" s="29"/>
    </row>
    <row r="714" spans="13:69" ht="12.75">
      <c r="M714" s="37"/>
      <c r="N714" s="37"/>
      <c r="O714" s="36"/>
      <c r="P714" s="33"/>
      <c r="BP714" s="29"/>
      <c r="BQ714" s="29"/>
    </row>
    <row r="715" spans="13:69" ht="12.75">
      <c r="M715" s="37"/>
      <c r="N715" s="37"/>
      <c r="O715" s="36"/>
      <c r="P715" s="33"/>
      <c r="BP715" s="29"/>
      <c r="BQ715" s="29"/>
    </row>
    <row r="716" spans="13:69" ht="12.75">
      <c r="M716" s="37"/>
      <c r="N716" s="37"/>
      <c r="O716" s="36"/>
      <c r="P716" s="33"/>
      <c r="BP716" s="29"/>
      <c r="BQ716" s="29"/>
    </row>
    <row r="717" spans="13:69" ht="12.75">
      <c r="M717" s="37"/>
      <c r="N717" s="37"/>
      <c r="O717" s="36"/>
      <c r="P717" s="33"/>
      <c r="BP717" s="29"/>
      <c r="BQ717" s="29"/>
    </row>
    <row r="718" spans="13:69" ht="12.75">
      <c r="M718" s="37"/>
      <c r="N718" s="37"/>
      <c r="O718" s="36"/>
      <c r="P718" s="33"/>
      <c r="BP718" s="29"/>
      <c r="BQ718" s="29"/>
    </row>
    <row r="719" spans="13:69" ht="12.75">
      <c r="M719" s="37"/>
      <c r="N719" s="37"/>
      <c r="O719" s="36"/>
      <c r="P719" s="33"/>
      <c r="BP719" s="29"/>
      <c r="BQ719" s="29"/>
    </row>
    <row r="720" spans="13:69" ht="12.75">
      <c r="M720" s="37"/>
      <c r="N720" s="37"/>
      <c r="O720" s="36"/>
      <c r="P720" s="33"/>
      <c r="BP720" s="29"/>
      <c r="BQ720" s="29"/>
    </row>
    <row r="721" spans="13:69" ht="12.75">
      <c r="M721" s="37"/>
      <c r="N721" s="37"/>
      <c r="O721" s="36"/>
      <c r="P721" s="33"/>
      <c r="BP721" s="29"/>
      <c r="BQ721" s="29"/>
    </row>
    <row r="722" spans="13:69" ht="12.75">
      <c r="M722" s="37"/>
      <c r="N722" s="37"/>
      <c r="O722" s="36"/>
      <c r="P722" s="33"/>
      <c r="BP722" s="29"/>
      <c r="BQ722" s="29"/>
    </row>
    <row r="723" spans="13:69" ht="12.75">
      <c r="M723" s="37"/>
      <c r="N723" s="37"/>
      <c r="O723" s="36"/>
      <c r="P723" s="33"/>
      <c r="BP723" s="29"/>
      <c r="BQ723" s="29"/>
    </row>
    <row r="724" spans="13:69" ht="12.75">
      <c r="M724" s="37"/>
      <c r="N724" s="37"/>
      <c r="O724" s="36"/>
      <c r="P724" s="33"/>
      <c r="BP724" s="29"/>
      <c r="BQ724" s="29"/>
    </row>
    <row r="725" spans="13:69" ht="12.75">
      <c r="M725" s="37"/>
      <c r="N725" s="37"/>
      <c r="O725" s="36"/>
      <c r="P725" s="33"/>
      <c r="BP725" s="29"/>
      <c r="BQ725" s="29"/>
    </row>
    <row r="726" spans="13:69" ht="12.75">
      <c r="M726" s="37"/>
      <c r="N726" s="37"/>
      <c r="O726" s="36"/>
      <c r="P726" s="33"/>
      <c r="BP726" s="29"/>
      <c r="BQ726" s="29"/>
    </row>
    <row r="727" spans="13:69" ht="12.75">
      <c r="M727" s="37"/>
      <c r="N727" s="37"/>
      <c r="O727" s="36"/>
      <c r="P727" s="33"/>
      <c r="BP727" s="29"/>
      <c r="BQ727" s="29"/>
    </row>
    <row r="728" spans="13:69" ht="12.75">
      <c r="M728" s="37"/>
      <c r="N728" s="37"/>
      <c r="O728" s="36"/>
      <c r="P728" s="33"/>
      <c r="BP728" s="29"/>
      <c r="BQ728" s="29"/>
    </row>
    <row r="729" spans="13:69" ht="12.75">
      <c r="M729" s="37"/>
      <c r="N729" s="37"/>
      <c r="O729" s="36"/>
      <c r="P729" s="33"/>
      <c r="BP729" s="29"/>
      <c r="BQ729" s="29"/>
    </row>
    <row r="730" spans="13:69" ht="12.75">
      <c r="M730" s="37"/>
      <c r="N730" s="37"/>
      <c r="O730" s="36"/>
      <c r="P730" s="33"/>
      <c r="BP730" s="29"/>
      <c r="BQ730" s="29"/>
    </row>
    <row r="731" spans="13:69" ht="12.75">
      <c r="M731" s="37"/>
      <c r="N731" s="37"/>
      <c r="O731" s="36"/>
      <c r="P731" s="33"/>
      <c r="BP731" s="29"/>
      <c r="BQ731" s="29"/>
    </row>
    <row r="732" spans="13:69" ht="12.75">
      <c r="M732" s="37"/>
      <c r="N732" s="37"/>
      <c r="O732" s="36"/>
      <c r="P732" s="33"/>
      <c r="BP732" s="29"/>
      <c r="BQ732" s="29"/>
    </row>
    <row r="733" spans="13:69" ht="12.75">
      <c r="M733" s="37"/>
      <c r="N733" s="37"/>
      <c r="O733" s="36"/>
      <c r="P733" s="33"/>
      <c r="BP733" s="29"/>
      <c r="BQ733" s="29"/>
    </row>
    <row r="734" spans="13:69" ht="12.75">
      <c r="M734" s="37"/>
      <c r="N734" s="37"/>
      <c r="O734" s="36"/>
      <c r="P734" s="33"/>
      <c r="BP734" s="29"/>
      <c r="BQ734" s="29"/>
    </row>
    <row r="735" spans="13:69" ht="12.75">
      <c r="M735" s="37"/>
      <c r="N735" s="37"/>
      <c r="O735" s="36"/>
      <c r="P735" s="33"/>
      <c r="BP735" s="29"/>
      <c r="BQ735" s="29"/>
    </row>
    <row r="736" spans="13:69" ht="12.75">
      <c r="M736" s="37"/>
      <c r="N736" s="37"/>
      <c r="O736" s="36"/>
      <c r="P736" s="33"/>
      <c r="BP736" s="29"/>
      <c r="BQ736" s="29"/>
    </row>
    <row r="737" spans="13:69" ht="12.75">
      <c r="M737" s="37"/>
      <c r="N737" s="37"/>
      <c r="O737" s="36"/>
      <c r="P737" s="33"/>
      <c r="BP737" s="29"/>
      <c r="BQ737" s="29"/>
    </row>
    <row r="738" spans="13:69" ht="12.75">
      <c r="M738" s="37"/>
      <c r="N738" s="37"/>
      <c r="O738" s="36"/>
      <c r="P738" s="33"/>
      <c r="BP738" s="29"/>
      <c r="BQ738" s="29"/>
    </row>
    <row r="739" spans="13:69" ht="12.75">
      <c r="M739" s="37"/>
      <c r="N739" s="37"/>
      <c r="O739" s="36"/>
      <c r="P739" s="33"/>
      <c r="BP739" s="29"/>
      <c r="BQ739" s="29"/>
    </row>
    <row r="740" spans="13:69" ht="12.75">
      <c r="M740" s="37"/>
      <c r="N740" s="37"/>
      <c r="O740" s="36"/>
      <c r="P740" s="33"/>
      <c r="BP740" s="29"/>
      <c r="BQ740" s="29"/>
    </row>
    <row r="741" spans="13:69" ht="12.75">
      <c r="M741" s="37"/>
      <c r="N741" s="37"/>
      <c r="O741" s="36"/>
      <c r="P741" s="33"/>
      <c r="BP741" s="29"/>
      <c r="BQ741" s="29"/>
    </row>
    <row r="742" spans="13:69" ht="12.75">
      <c r="M742" s="37"/>
      <c r="N742" s="37"/>
      <c r="O742" s="36"/>
      <c r="P742" s="33"/>
      <c r="BP742" s="29"/>
      <c r="BQ742" s="29"/>
    </row>
    <row r="743" spans="13:69" ht="12.75">
      <c r="M743" s="37"/>
      <c r="N743" s="37"/>
      <c r="O743" s="36"/>
      <c r="P743" s="33"/>
      <c r="BP743" s="29"/>
      <c r="BQ743" s="29"/>
    </row>
    <row r="744" spans="13:69" ht="12.75">
      <c r="M744" s="37"/>
      <c r="N744" s="37"/>
      <c r="O744" s="36"/>
      <c r="P744" s="33"/>
      <c r="BP744" s="29"/>
      <c r="BQ744" s="29"/>
    </row>
    <row r="745" spans="13:69" ht="12.75">
      <c r="M745" s="37"/>
      <c r="N745" s="37"/>
      <c r="O745" s="36"/>
      <c r="P745" s="33"/>
      <c r="BP745" s="29"/>
      <c r="BQ745" s="29"/>
    </row>
    <row r="746" spans="13:69" ht="12.75">
      <c r="M746" s="37"/>
      <c r="N746" s="37"/>
      <c r="O746" s="36"/>
      <c r="P746" s="33"/>
      <c r="BP746" s="29"/>
      <c r="BQ746" s="29"/>
    </row>
    <row r="747" spans="13:69" ht="12.75">
      <c r="M747" s="37"/>
      <c r="N747" s="37"/>
      <c r="O747" s="36"/>
      <c r="P747" s="33"/>
      <c r="BP747" s="29"/>
      <c r="BQ747" s="29"/>
    </row>
    <row r="748" spans="13:69" ht="12.75">
      <c r="M748" s="37"/>
      <c r="N748" s="37"/>
      <c r="O748" s="36"/>
      <c r="P748" s="33"/>
      <c r="BP748" s="29"/>
      <c r="BQ748" s="29"/>
    </row>
    <row r="749" spans="13:69" ht="12.75">
      <c r="M749" s="37"/>
      <c r="N749" s="37"/>
      <c r="O749" s="36"/>
      <c r="P749" s="33"/>
      <c r="BP749" s="29"/>
      <c r="BQ749" s="29"/>
    </row>
    <row r="750" spans="13:69" ht="12.75">
      <c r="M750" s="37"/>
      <c r="N750" s="37"/>
      <c r="O750" s="36"/>
      <c r="P750" s="33"/>
      <c r="BP750" s="29"/>
      <c r="BQ750" s="29"/>
    </row>
    <row r="751" spans="13:69" ht="12.75">
      <c r="M751" s="37"/>
      <c r="N751" s="37"/>
      <c r="O751" s="36"/>
      <c r="P751" s="33"/>
      <c r="BP751" s="29"/>
      <c r="BQ751" s="29"/>
    </row>
    <row r="752" spans="13:69" ht="12.75">
      <c r="M752" s="37"/>
      <c r="N752" s="37"/>
      <c r="O752" s="36"/>
      <c r="P752" s="33"/>
      <c r="BP752" s="29"/>
      <c r="BQ752" s="29"/>
    </row>
    <row r="753" spans="13:69" ht="12.75">
      <c r="M753" s="37"/>
      <c r="N753" s="37"/>
      <c r="O753" s="36"/>
      <c r="P753" s="33"/>
      <c r="BP753" s="29"/>
      <c r="BQ753" s="29"/>
    </row>
    <row r="754" spans="13:69" ht="12.75">
      <c r="M754" s="37"/>
      <c r="N754" s="37"/>
      <c r="O754" s="36"/>
      <c r="P754" s="33"/>
      <c r="BP754" s="29"/>
      <c r="BQ754" s="29"/>
    </row>
    <row r="755" spans="13:69" ht="12.75">
      <c r="M755" s="37"/>
      <c r="N755" s="37"/>
      <c r="O755" s="36"/>
      <c r="P755" s="33"/>
      <c r="BP755" s="29"/>
      <c r="BQ755" s="29"/>
    </row>
    <row r="756" spans="13:69" ht="12.75">
      <c r="M756" s="37"/>
      <c r="N756" s="37"/>
      <c r="O756" s="36"/>
      <c r="P756" s="33"/>
      <c r="BP756" s="29"/>
      <c r="BQ756" s="29"/>
    </row>
    <row r="757" spans="13:69" ht="12.75">
      <c r="M757" s="37"/>
      <c r="N757" s="37"/>
      <c r="O757" s="36"/>
      <c r="P757" s="33"/>
      <c r="BP757" s="29"/>
      <c r="BQ757" s="29"/>
    </row>
    <row r="758" spans="13:69" ht="12.75">
      <c r="M758" s="37"/>
      <c r="N758" s="37"/>
      <c r="O758" s="36"/>
      <c r="P758" s="33"/>
      <c r="BP758" s="29"/>
      <c r="BQ758" s="29"/>
    </row>
    <row r="759" spans="13:69" ht="12.75">
      <c r="M759" s="37"/>
      <c r="N759" s="37"/>
      <c r="O759" s="36"/>
      <c r="P759" s="33"/>
      <c r="BP759" s="29"/>
      <c r="BQ759" s="29"/>
    </row>
    <row r="760" spans="13:69" ht="12.75">
      <c r="M760" s="37"/>
      <c r="N760" s="37"/>
      <c r="O760" s="36"/>
      <c r="P760" s="33"/>
      <c r="BP760" s="29"/>
      <c r="BQ760" s="29"/>
    </row>
    <row r="761" spans="13:69" ht="12.75">
      <c r="M761" s="37"/>
      <c r="N761" s="37"/>
      <c r="O761" s="36"/>
      <c r="P761" s="33"/>
      <c r="BP761" s="29"/>
      <c r="BQ761" s="29"/>
    </row>
    <row r="762" spans="13:69" ht="12.75">
      <c r="M762" s="37"/>
      <c r="N762" s="37"/>
      <c r="O762" s="36"/>
      <c r="P762" s="33"/>
      <c r="BP762" s="29"/>
      <c r="BQ762" s="29"/>
    </row>
    <row r="763" spans="13:69" ht="12.75">
      <c r="M763" s="37"/>
      <c r="N763" s="37"/>
      <c r="O763" s="36"/>
      <c r="P763" s="33"/>
      <c r="BP763" s="29"/>
      <c r="BQ763" s="29"/>
    </row>
    <row r="764" spans="13:69" ht="12.75">
      <c r="M764" s="37"/>
      <c r="N764" s="37"/>
      <c r="O764" s="36"/>
      <c r="P764" s="33"/>
      <c r="BP764" s="29"/>
      <c r="BQ764" s="29"/>
    </row>
    <row r="765" spans="13:69" ht="12.75">
      <c r="M765" s="37"/>
      <c r="N765" s="37"/>
      <c r="O765" s="36"/>
      <c r="P765" s="33"/>
      <c r="BP765" s="29"/>
      <c r="BQ765" s="29"/>
    </row>
    <row r="766" spans="13:69" ht="12.75">
      <c r="M766" s="37"/>
      <c r="N766" s="37"/>
      <c r="O766" s="36"/>
      <c r="P766" s="33"/>
      <c r="BP766" s="29"/>
      <c r="BQ766" s="29"/>
    </row>
    <row r="767" spans="13:69" ht="12.75">
      <c r="M767" s="37"/>
      <c r="N767" s="37"/>
      <c r="O767" s="36"/>
      <c r="P767" s="33"/>
      <c r="BP767" s="29"/>
      <c r="BQ767" s="29"/>
    </row>
    <row r="768" spans="13:69" ht="12.75">
      <c r="M768" s="37"/>
      <c r="N768" s="37"/>
      <c r="O768" s="36"/>
      <c r="P768" s="33"/>
      <c r="BP768" s="29"/>
      <c r="BQ768" s="29"/>
    </row>
    <row r="769" spans="13:69" ht="12.75">
      <c r="M769" s="37"/>
      <c r="N769" s="37"/>
      <c r="O769" s="36"/>
      <c r="P769" s="33"/>
      <c r="BP769" s="29"/>
      <c r="BQ769" s="29"/>
    </row>
    <row r="770" spans="13:69" ht="12.75">
      <c r="M770" s="37"/>
      <c r="N770" s="37"/>
      <c r="O770" s="36"/>
      <c r="P770" s="33"/>
      <c r="BP770" s="29"/>
      <c r="BQ770" s="29"/>
    </row>
    <row r="771" spans="13:69" ht="12.75">
      <c r="M771" s="37"/>
      <c r="N771" s="37"/>
      <c r="O771" s="36"/>
      <c r="P771" s="33"/>
      <c r="BP771" s="29"/>
      <c r="BQ771" s="29"/>
    </row>
    <row r="772" spans="13:69" ht="12.75">
      <c r="M772" s="37"/>
      <c r="N772" s="37"/>
      <c r="O772" s="36"/>
      <c r="P772" s="33"/>
      <c r="BP772" s="29"/>
      <c r="BQ772" s="29"/>
    </row>
    <row r="773" spans="13:69" ht="12.75">
      <c r="M773" s="37"/>
      <c r="N773" s="37"/>
      <c r="O773" s="36"/>
      <c r="P773" s="33"/>
      <c r="BP773" s="29"/>
      <c r="BQ773" s="29"/>
    </row>
    <row r="774" spans="13:69" ht="12.75">
      <c r="M774" s="37"/>
      <c r="N774" s="37"/>
      <c r="O774" s="36"/>
      <c r="P774" s="33"/>
      <c r="BP774" s="29"/>
      <c r="BQ774" s="29"/>
    </row>
    <row r="775" spans="13:69" ht="12.75">
      <c r="M775" s="37"/>
      <c r="N775" s="37"/>
      <c r="O775" s="36"/>
      <c r="P775" s="33"/>
      <c r="BP775" s="29"/>
      <c r="BQ775" s="29"/>
    </row>
    <row r="776" spans="13:69" ht="12.75">
      <c r="M776" s="37"/>
      <c r="N776" s="37"/>
      <c r="O776" s="36"/>
      <c r="P776" s="33"/>
      <c r="BP776" s="29"/>
      <c r="BQ776" s="29"/>
    </row>
    <row r="777" spans="13:69" ht="12.75">
      <c r="M777" s="37"/>
      <c r="N777" s="37"/>
      <c r="O777" s="36"/>
      <c r="P777" s="33"/>
      <c r="BP777" s="29"/>
      <c r="BQ777" s="29"/>
    </row>
    <row r="778" spans="13:69" ht="12.75">
      <c r="M778" s="37"/>
      <c r="N778" s="37"/>
      <c r="O778" s="36"/>
      <c r="P778" s="33"/>
      <c r="BP778" s="29"/>
      <c r="BQ778" s="29"/>
    </row>
    <row r="779" spans="13:69" ht="12.75">
      <c r="M779" s="37"/>
      <c r="N779" s="37"/>
      <c r="O779" s="36"/>
      <c r="P779" s="33"/>
      <c r="BP779" s="29"/>
      <c r="BQ779" s="29"/>
    </row>
    <row r="780" spans="13:69" ht="12.75">
      <c r="M780" s="37"/>
      <c r="N780" s="37"/>
      <c r="O780" s="36"/>
      <c r="P780" s="33"/>
      <c r="BP780" s="29"/>
      <c r="BQ780" s="29"/>
    </row>
    <row r="781" spans="13:69" ht="12.75">
      <c r="M781" s="37"/>
      <c r="N781" s="37"/>
      <c r="O781" s="36"/>
      <c r="P781" s="33"/>
      <c r="BP781" s="29"/>
      <c r="BQ781" s="29"/>
    </row>
    <row r="782" spans="13:69" ht="12.75">
      <c r="M782" s="37"/>
      <c r="N782" s="37"/>
      <c r="O782" s="36"/>
      <c r="P782" s="33"/>
      <c r="BP782" s="29"/>
      <c r="BQ782" s="29"/>
    </row>
    <row r="783" spans="13:69" ht="12.75">
      <c r="M783" s="37"/>
      <c r="N783" s="37"/>
      <c r="O783" s="36"/>
      <c r="P783" s="33"/>
      <c r="BP783" s="29"/>
      <c r="BQ783" s="29"/>
    </row>
    <row r="784" spans="13:69" ht="12.75">
      <c r="M784" s="37"/>
      <c r="N784" s="37"/>
      <c r="O784" s="36"/>
      <c r="P784" s="33"/>
      <c r="BP784" s="29"/>
      <c r="BQ784" s="29"/>
    </row>
    <row r="785" spans="13:69" ht="12.75">
      <c r="M785" s="37"/>
      <c r="N785" s="37"/>
      <c r="O785" s="36"/>
      <c r="P785" s="33"/>
      <c r="BP785" s="29"/>
      <c r="BQ785" s="29"/>
    </row>
    <row r="786" spans="13:69" ht="12.75">
      <c r="M786" s="37"/>
      <c r="N786" s="37"/>
      <c r="O786" s="36"/>
      <c r="P786" s="33"/>
      <c r="BP786" s="29"/>
      <c r="BQ786" s="29"/>
    </row>
    <row r="787" spans="13:69" ht="12.75">
      <c r="M787" s="37"/>
      <c r="N787" s="37"/>
      <c r="O787" s="36"/>
      <c r="P787" s="33"/>
      <c r="BP787" s="29"/>
      <c r="BQ787" s="29"/>
    </row>
    <row r="788" spans="13:69" ht="12.75">
      <c r="M788" s="37"/>
      <c r="N788" s="37"/>
      <c r="O788" s="36"/>
      <c r="P788" s="33"/>
      <c r="BP788" s="29"/>
      <c r="BQ788" s="29"/>
    </row>
    <row r="789" spans="13:69" ht="12.75">
      <c r="M789" s="37"/>
      <c r="N789" s="37"/>
      <c r="O789" s="36"/>
      <c r="P789" s="33"/>
      <c r="BP789" s="29"/>
      <c r="BQ789" s="29"/>
    </row>
    <row r="790" spans="13:69" ht="12.75">
      <c r="M790" s="37"/>
      <c r="N790" s="37"/>
      <c r="O790" s="36"/>
      <c r="P790" s="33"/>
      <c r="BP790" s="29"/>
      <c r="BQ790" s="29"/>
    </row>
    <row r="791" spans="13:69" ht="12.75">
      <c r="M791" s="37"/>
      <c r="N791" s="37"/>
      <c r="O791" s="36"/>
      <c r="P791" s="33"/>
      <c r="BP791" s="29"/>
      <c r="BQ791" s="29"/>
    </row>
    <row r="792" spans="13:69" ht="12.75">
      <c r="M792" s="37"/>
      <c r="N792" s="37"/>
      <c r="O792" s="36"/>
      <c r="P792" s="33"/>
      <c r="BP792" s="29"/>
      <c r="BQ792" s="29"/>
    </row>
    <row r="793" spans="13:69" ht="12.75">
      <c r="M793" s="37"/>
      <c r="N793" s="37"/>
      <c r="O793" s="36"/>
      <c r="P793" s="33"/>
      <c r="BP793" s="29"/>
      <c r="BQ793" s="29"/>
    </row>
    <row r="794" spans="13:69" ht="12.75">
      <c r="M794" s="37"/>
      <c r="N794" s="37"/>
      <c r="O794" s="36"/>
      <c r="P794" s="33"/>
      <c r="BP794" s="29"/>
      <c r="BQ794" s="29"/>
    </row>
    <row r="795" spans="13:69" ht="12.75">
      <c r="M795" s="37"/>
      <c r="N795" s="37"/>
      <c r="O795" s="36"/>
      <c r="P795" s="33"/>
      <c r="BP795" s="29"/>
      <c r="BQ795" s="29"/>
    </row>
    <row r="796" spans="13:69" ht="12.75">
      <c r="M796" s="37"/>
      <c r="N796" s="37"/>
      <c r="O796" s="36"/>
      <c r="P796" s="33"/>
      <c r="BP796" s="29"/>
      <c r="BQ796" s="29"/>
    </row>
    <row r="797" spans="13:69" ht="12.75">
      <c r="M797" s="37"/>
      <c r="N797" s="37"/>
      <c r="O797" s="36"/>
      <c r="P797" s="33"/>
      <c r="BP797" s="29"/>
      <c r="BQ797" s="29"/>
    </row>
    <row r="798" spans="13:69" ht="12.75">
      <c r="M798" s="37"/>
      <c r="N798" s="37"/>
      <c r="O798" s="36"/>
      <c r="P798" s="33"/>
      <c r="BP798" s="29"/>
      <c r="BQ798" s="29"/>
    </row>
    <row r="799" spans="13:69" ht="12.75">
      <c r="M799" s="37"/>
      <c r="N799" s="37"/>
      <c r="O799" s="36"/>
      <c r="P799" s="33"/>
      <c r="BP799" s="29"/>
      <c r="BQ799" s="29"/>
    </row>
    <row r="800" spans="13:69" ht="12.75">
      <c r="M800" s="37"/>
      <c r="N800" s="37"/>
      <c r="O800" s="36"/>
      <c r="P800" s="33"/>
      <c r="BP800" s="29"/>
      <c r="BQ800" s="29"/>
    </row>
    <row r="801" spans="13:69" ht="12.75">
      <c r="M801" s="37"/>
      <c r="N801" s="37"/>
      <c r="O801" s="36"/>
      <c r="P801" s="33"/>
      <c r="BP801" s="29"/>
      <c r="BQ801" s="29"/>
    </row>
    <row r="802" spans="13:69" ht="12.75">
      <c r="M802" s="37"/>
      <c r="N802" s="37"/>
      <c r="O802" s="36"/>
      <c r="P802" s="33"/>
      <c r="BP802" s="29"/>
      <c r="BQ802" s="29"/>
    </row>
    <row r="803" spans="13:69" ht="12.75">
      <c r="M803" s="37"/>
      <c r="N803" s="37"/>
      <c r="O803" s="36"/>
      <c r="P803" s="33"/>
      <c r="BP803" s="29"/>
      <c r="BQ803" s="29"/>
    </row>
    <row r="804" spans="13:69" ht="12.75">
      <c r="M804" s="37"/>
      <c r="N804" s="37"/>
      <c r="O804" s="36"/>
      <c r="P804" s="33"/>
      <c r="BP804" s="29"/>
      <c r="BQ804" s="29"/>
    </row>
    <row r="805" spans="13:69" ht="12.75">
      <c r="M805" s="37"/>
      <c r="N805" s="37"/>
      <c r="O805" s="36"/>
      <c r="P805" s="33"/>
      <c r="BP805" s="29"/>
      <c r="BQ805" s="29"/>
    </row>
    <row r="806" spans="13:69" ht="12.75">
      <c r="M806" s="37"/>
      <c r="N806" s="37"/>
      <c r="O806" s="36"/>
      <c r="P806" s="33"/>
      <c r="BP806" s="29"/>
      <c r="BQ806" s="29"/>
    </row>
    <row r="807" spans="13:69" ht="12.75">
      <c r="M807" s="37"/>
      <c r="N807" s="37"/>
      <c r="O807" s="36"/>
      <c r="P807" s="33"/>
      <c r="BP807" s="29"/>
      <c r="BQ807" s="29"/>
    </row>
    <row r="808" spans="13:69" ht="12.75">
      <c r="M808" s="37"/>
      <c r="N808" s="37"/>
      <c r="O808" s="36"/>
      <c r="P808" s="33"/>
      <c r="BP808" s="29"/>
      <c r="BQ808" s="29"/>
    </row>
    <row r="809" spans="13:69" ht="12.75">
      <c r="M809" s="37"/>
      <c r="N809" s="37"/>
      <c r="O809" s="36"/>
      <c r="P809" s="33"/>
      <c r="BP809" s="29"/>
      <c r="BQ809" s="29"/>
    </row>
    <row r="810" spans="13:69" ht="12.75">
      <c r="M810" s="37"/>
      <c r="N810" s="37"/>
      <c r="O810" s="36"/>
      <c r="P810" s="33"/>
      <c r="BP810" s="29"/>
      <c r="BQ810" s="29"/>
    </row>
    <row r="811" spans="13:69" ht="12.75">
      <c r="M811" s="37"/>
      <c r="N811" s="37"/>
      <c r="O811" s="36"/>
      <c r="P811" s="33"/>
      <c r="BP811" s="29"/>
      <c r="BQ811" s="29"/>
    </row>
    <row r="812" spans="13:69" ht="12.75">
      <c r="M812" s="37"/>
      <c r="N812" s="37"/>
      <c r="O812" s="36"/>
      <c r="P812" s="33"/>
      <c r="BP812" s="29"/>
      <c r="BQ812" s="29"/>
    </row>
    <row r="813" spans="13:69" ht="12.75">
      <c r="M813" s="37"/>
      <c r="N813" s="37"/>
      <c r="O813" s="36"/>
      <c r="P813" s="33"/>
      <c r="BP813" s="29"/>
      <c r="BQ813" s="29"/>
    </row>
    <row r="814" spans="13:69" ht="12.75">
      <c r="M814" s="37"/>
      <c r="N814" s="37"/>
      <c r="O814" s="36"/>
      <c r="P814" s="33"/>
      <c r="BP814" s="29"/>
      <c r="BQ814" s="29"/>
    </row>
    <row r="815" spans="13:69" ht="12.75">
      <c r="M815" s="37"/>
      <c r="N815" s="37"/>
      <c r="O815" s="36"/>
      <c r="P815" s="33"/>
      <c r="BP815" s="29"/>
      <c r="BQ815" s="29"/>
    </row>
    <row r="816" spans="13:69" ht="12.75">
      <c r="M816" s="37"/>
      <c r="N816" s="37"/>
      <c r="O816" s="36"/>
      <c r="P816" s="33"/>
      <c r="BP816" s="29"/>
      <c r="BQ816" s="29"/>
    </row>
    <row r="817" spans="13:69" ht="12.75">
      <c r="M817" s="37"/>
      <c r="N817" s="37"/>
      <c r="O817" s="36"/>
      <c r="P817" s="33"/>
      <c r="BP817" s="29"/>
      <c r="BQ817" s="29"/>
    </row>
    <row r="818" spans="13:69" ht="12.75">
      <c r="M818" s="37"/>
      <c r="N818" s="37"/>
      <c r="O818" s="36"/>
      <c r="P818" s="33"/>
      <c r="BP818" s="29"/>
      <c r="BQ818" s="29"/>
    </row>
    <row r="819" spans="13:69" ht="12.75">
      <c r="M819" s="37"/>
      <c r="N819" s="37"/>
      <c r="O819" s="36"/>
      <c r="P819" s="33"/>
      <c r="BP819" s="29"/>
      <c r="BQ819" s="29"/>
    </row>
    <row r="820" spans="13:69" ht="12.75">
      <c r="M820" s="37"/>
      <c r="N820" s="37"/>
      <c r="O820" s="36"/>
      <c r="P820" s="33"/>
      <c r="BP820" s="29"/>
      <c r="BQ820" s="29"/>
    </row>
    <row r="821" spans="13:69" ht="12.75">
      <c r="M821" s="37"/>
      <c r="N821" s="37"/>
      <c r="O821" s="36"/>
      <c r="P821" s="33"/>
      <c r="BP821" s="29"/>
      <c r="BQ821" s="29"/>
    </row>
    <row r="822" spans="13:69" ht="12.75">
      <c r="M822" s="37"/>
      <c r="N822" s="37"/>
      <c r="O822" s="36"/>
      <c r="P822" s="33"/>
      <c r="BP822" s="29"/>
      <c r="BQ822" s="29"/>
    </row>
    <row r="823" spans="13:69" ht="12.75">
      <c r="M823" s="37"/>
      <c r="N823" s="37"/>
      <c r="O823" s="36"/>
      <c r="P823" s="33"/>
      <c r="BP823" s="29"/>
      <c r="BQ823" s="29"/>
    </row>
    <row r="824" spans="13:69" ht="12.75">
      <c r="M824" s="37"/>
      <c r="N824" s="37"/>
      <c r="O824" s="36"/>
      <c r="P824" s="33"/>
      <c r="BP824" s="29"/>
      <c r="BQ824" s="29"/>
    </row>
    <row r="825" spans="13:69" ht="12.75">
      <c r="M825" s="37"/>
      <c r="N825" s="37"/>
      <c r="O825" s="36"/>
      <c r="P825" s="33"/>
      <c r="BP825" s="29"/>
      <c r="BQ825" s="29"/>
    </row>
    <row r="826" spans="13:69" ht="12.75">
      <c r="M826" s="37"/>
      <c r="N826" s="37"/>
      <c r="O826" s="36"/>
      <c r="P826" s="33"/>
      <c r="BP826" s="29"/>
      <c r="BQ826" s="29"/>
    </row>
    <row r="827" spans="13:69" ht="12.75">
      <c r="M827" s="37"/>
      <c r="N827" s="37"/>
      <c r="O827" s="36"/>
      <c r="P827" s="33"/>
      <c r="BP827" s="29"/>
      <c r="BQ827" s="29"/>
    </row>
    <row r="828" spans="13:69" ht="12.75">
      <c r="M828" s="37"/>
      <c r="N828" s="37"/>
      <c r="O828" s="36"/>
      <c r="P828" s="33"/>
      <c r="BP828" s="29"/>
      <c r="BQ828" s="29"/>
    </row>
    <row r="829" spans="13:69" ht="12.75">
      <c r="M829" s="37"/>
      <c r="N829" s="37"/>
      <c r="O829" s="36"/>
      <c r="P829" s="33"/>
      <c r="BP829" s="29"/>
      <c r="BQ829" s="29"/>
    </row>
    <row r="830" spans="13:69" ht="12.75">
      <c r="M830" s="37"/>
      <c r="N830" s="37"/>
      <c r="O830" s="36"/>
      <c r="P830" s="33"/>
      <c r="BP830" s="29"/>
      <c r="BQ830" s="29"/>
    </row>
    <row r="831" spans="13:69" ht="12.75">
      <c r="M831" s="37"/>
      <c r="N831" s="37"/>
      <c r="O831" s="36"/>
      <c r="P831" s="33"/>
      <c r="BP831" s="29"/>
      <c r="BQ831" s="29"/>
    </row>
    <row r="832" spans="13:69" ht="12.75">
      <c r="M832" s="37"/>
      <c r="N832" s="37"/>
      <c r="O832" s="36"/>
      <c r="P832" s="33"/>
      <c r="BP832" s="29"/>
      <c r="BQ832" s="29"/>
    </row>
    <row r="833" spans="13:69" ht="12.75">
      <c r="M833" s="37"/>
      <c r="N833" s="37"/>
      <c r="O833" s="36"/>
      <c r="P833" s="33"/>
      <c r="BP833" s="29"/>
      <c r="BQ833" s="29"/>
    </row>
    <row r="834" spans="13:69" ht="12.75">
      <c r="M834" s="37"/>
      <c r="N834" s="37"/>
      <c r="O834" s="36"/>
      <c r="P834" s="33"/>
      <c r="BP834" s="29"/>
      <c r="BQ834" s="29"/>
    </row>
    <row r="835" spans="13:69" ht="12.75">
      <c r="M835" s="37"/>
      <c r="N835" s="37"/>
      <c r="O835" s="36"/>
      <c r="P835" s="33"/>
      <c r="BP835" s="29"/>
      <c r="BQ835" s="29"/>
    </row>
    <row r="836" spans="13:69" ht="12.75">
      <c r="M836" s="37"/>
      <c r="N836" s="37"/>
      <c r="O836" s="36"/>
      <c r="P836" s="33"/>
      <c r="BP836" s="29"/>
      <c r="BQ836" s="29"/>
    </row>
    <row r="837" spans="13:69" ht="12.75">
      <c r="M837" s="37"/>
      <c r="N837" s="37"/>
      <c r="O837" s="36"/>
      <c r="P837" s="33"/>
      <c r="BP837" s="29"/>
      <c r="BQ837" s="29"/>
    </row>
    <row r="838" spans="13:69" ht="12.75">
      <c r="M838" s="37"/>
      <c r="N838" s="37"/>
      <c r="O838" s="36"/>
      <c r="P838" s="33"/>
      <c r="BP838" s="29"/>
      <c r="BQ838" s="29"/>
    </row>
    <row r="839" spans="13:69" ht="12.75">
      <c r="M839" s="37"/>
      <c r="N839" s="37"/>
      <c r="O839" s="36"/>
      <c r="P839" s="33"/>
      <c r="BP839" s="29"/>
      <c r="BQ839" s="29"/>
    </row>
    <row r="840" spans="13:69" ht="12.75">
      <c r="M840" s="37"/>
      <c r="N840" s="37"/>
      <c r="O840" s="36"/>
      <c r="P840" s="33"/>
      <c r="BP840" s="29"/>
      <c r="BQ840" s="29"/>
    </row>
    <row r="841" spans="13:69" ht="12.75">
      <c r="M841" s="37"/>
      <c r="N841" s="37"/>
      <c r="O841" s="36"/>
      <c r="P841" s="33"/>
      <c r="BP841" s="29"/>
      <c r="BQ841" s="29"/>
    </row>
    <row r="842" spans="13:69" ht="12.75">
      <c r="M842" s="37"/>
      <c r="N842" s="37"/>
      <c r="O842" s="36"/>
      <c r="P842" s="33"/>
      <c r="BP842" s="29"/>
      <c r="BQ842" s="29"/>
    </row>
    <row r="843" spans="13:69" ht="12.75">
      <c r="M843" s="37"/>
      <c r="N843" s="37"/>
      <c r="O843" s="36"/>
      <c r="P843" s="33"/>
      <c r="BP843" s="29"/>
      <c r="BQ843" s="29"/>
    </row>
    <row r="844" spans="13:69" ht="12.75">
      <c r="M844" s="37"/>
      <c r="N844" s="37"/>
      <c r="O844" s="36"/>
      <c r="P844" s="33"/>
      <c r="BP844" s="29"/>
      <c r="BQ844" s="29"/>
    </row>
    <row r="845" spans="13:69" ht="12.75">
      <c r="M845" s="37"/>
      <c r="N845" s="37"/>
      <c r="O845" s="36"/>
      <c r="P845" s="33"/>
      <c r="BP845" s="29"/>
      <c r="BQ845" s="29"/>
    </row>
    <row r="846" spans="13:69" ht="12.75">
      <c r="M846" s="37"/>
      <c r="N846" s="37"/>
      <c r="O846" s="36"/>
      <c r="P846" s="33"/>
      <c r="BP846" s="29"/>
      <c r="BQ846" s="29"/>
    </row>
    <row r="847" spans="13:69" ht="12.75">
      <c r="M847" s="37"/>
      <c r="N847" s="37"/>
      <c r="O847" s="36"/>
      <c r="P847" s="33"/>
      <c r="BP847" s="29"/>
      <c r="BQ847" s="29"/>
    </row>
    <row r="848" spans="13:69" ht="12.75">
      <c r="M848" s="37"/>
      <c r="N848" s="37"/>
      <c r="O848" s="36"/>
      <c r="P848" s="33"/>
      <c r="BP848" s="29"/>
      <c r="BQ848" s="29"/>
    </row>
    <row r="849" spans="13:69" ht="12.75">
      <c r="M849" s="37"/>
      <c r="N849" s="37"/>
      <c r="O849" s="36"/>
      <c r="P849" s="33"/>
      <c r="BP849" s="29"/>
      <c r="BQ849" s="29"/>
    </row>
    <row r="850" spans="13:69" ht="12.75">
      <c r="M850" s="37"/>
      <c r="N850" s="37"/>
      <c r="O850" s="36"/>
      <c r="P850" s="33"/>
      <c r="BP850" s="29"/>
      <c r="BQ850" s="29"/>
    </row>
    <row r="851" spans="13:69" ht="12.75">
      <c r="M851" s="37"/>
      <c r="N851" s="37"/>
      <c r="O851" s="36"/>
      <c r="P851" s="33"/>
      <c r="BP851" s="29"/>
      <c r="BQ851" s="29"/>
    </row>
    <row r="852" spans="13:69" ht="12.75">
      <c r="M852" s="37"/>
      <c r="N852" s="37"/>
      <c r="O852" s="36"/>
      <c r="P852" s="33"/>
      <c r="BP852" s="29"/>
      <c r="BQ852" s="29"/>
    </row>
    <row r="853" spans="13:69" ht="12.75">
      <c r="M853" s="37"/>
      <c r="N853" s="37"/>
      <c r="O853" s="36"/>
      <c r="P853" s="33"/>
      <c r="BP853" s="29"/>
      <c r="BQ853" s="29"/>
    </row>
    <row r="854" spans="13:69" ht="12.75">
      <c r="M854" s="37"/>
      <c r="N854" s="37"/>
      <c r="O854" s="36"/>
      <c r="P854" s="33"/>
      <c r="BP854" s="29"/>
      <c r="BQ854" s="29"/>
    </row>
    <row r="855" spans="13:69" ht="12.75">
      <c r="M855" s="37"/>
      <c r="N855" s="37"/>
      <c r="O855" s="36"/>
      <c r="P855" s="33"/>
      <c r="BP855" s="29"/>
      <c r="BQ855" s="29"/>
    </row>
    <row r="856" spans="13:69" ht="12.75">
      <c r="M856" s="37"/>
      <c r="N856" s="37"/>
      <c r="O856" s="36"/>
      <c r="P856" s="33"/>
      <c r="BP856" s="29"/>
      <c r="BQ856" s="29"/>
    </row>
    <row r="857" spans="13:69" ht="12.75">
      <c r="M857" s="37"/>
      <c r="N857" s="37"/>
      <c r="O857" s="36"/>
      <c r="P857" s="33"/>
      <c r="BP857" s="29"/>
      <c r="BQ857" s="29"/>
    </row>
    <row r="858" spans="13:69" ht="12.75">
      <c r="M858" s="37"/>
      <c r="N858" s="37"/>
      <c r="O858" s="36"/>
      <c r="P858" s="33"/>
      <c r="BP858" s="29"/>
      <c r="BQ858" s="29"/>
    </row>
    <row r="859" spans="13:69" ht="12.75">
      <c r="M859" s="37"/>
      <c r="N859" s="37"/>
      <c r="O859" s="36"/>
      <c r="P859" s="33"/>
      <c r="BP859" s="29"/>
      <c r="BQ859" s="29"/>
    </row>
    <row r="860" spans="13:69" ht="12.75">
      <c r="M860" s="37"/>
      <c r="N860" s="37"/>
      <c r="O860" s="36"/>
      <c r="P860" s="33"/>
      <c r="BP860" s="29"/>
      <c r="BQ860" s="29"/>
    </row>
    <row r="861" spans="13:69" ht="12.75">
      <c r="M861" s="37"/>
      <c r="N861" s="37"/>
      <c r="O861" s="36"/>
      <c r="P861" s="33"/>
      <c r="BP861" s="29"/>
      <c r="BQ861" s="29"/>
    </row>
    <row r="862" spans="13:69" ht="12.75">
      <c r="M862" s="37"/>
      <c r="N862" s="37"/>
      <c r="O862" s="36"/>
      <c r="P862" s="33"/>
      <c r="BP862" s="29"/>
      <c r="BQ862" s="29"/>
    </row>
    <row r="863" spans="13:69" ht="12.75">
      <c r="M863" s="37"/>
      <c r="N863" s="37"/>
      <c r="O863" s="36"/>
      <c r="P863" s="33"/>
      <c r="BP863" s="29"/>
      <c r="BQ863" s="29"/>
    </row>
    <row r="864" spans="13:69" ht="12.75">
      <c r="M864" s="37"/>
      <c r="N864" s="37"/>
      <c r="O864" s="36"/>
      <c r="P864" s="33"/>
      <c r="BP864" s="29"/>
      <c r="BQ864" s="29"/>
    </row>
    <row r="865" spans="13:69" ht="12.75">
      <c r="M865" s="37"/>
      <c r="N865" s="37"/>
      <c r="O865" s="36"/>
      <c r="P865" s="33"/>
      <c r="BP865" s="29"/>
      <c r="BQ865" s="29"/>
    </row>
    <row r="866" spans="13:69" ht="12.75">
      <c r="M866" s="37"/>
      <c r="N866" s="37"/>
      <c r="O866" s="36"/>
      <c r="P866" s="33"/>
      <c r="BP866" s="29"/>
      <c r="BQ866" s="29"/>
    </row>
    <row r="867" spans="13:69" ht="12.75">
      <c r="M867" s="37"/>
      <c r="N867" s="37"/>
      <c r="O867" s="36"/>
      <c r="P867" s="33"/>
      <c r="BP867" s="29"/>
      <c r="BQ867" s="29"/>
    </row>
    <row r="868" spans="13:69" ht="12.75">
      <c r="M868" s="37"/>
      <c r="N868" s="37"/>
      <c r="O868" s="36"/>
      <c r="P868" s="33"/>
      <c r="BP868" s="29"/>
      <c r="BQ868" s="29"/>
    </row>
    <row r="869" spans="13:69" ht="12.75">
      <c r="M869" s="37"/>
      <c r="N869" s="37"/>
      <c r="O869" s="36"/>
      <c r="P869" s="33"/>
      <c r="BP869" s="29"/>
      <c r="BQ869" s="29"/>
    </row>
    <row r="870" spans="13:69" ht="12.75">
      <c r="M870" s="37"/>
      <c r="N870" s="37"/>
      <c r="O870" s="36"/>
      <c r="P870" s="33"/>
      <c r="BP870" s="29"/>
      <c r="BQ870" s="29"/>
    </row>
    <row r="871" spans="13:69" ht="12.75">
      <c r="M871" s="37"/>
      <c r="N871" s="37"/>
      <c r="O871" s="36"/>
      <c r="P871" s="33"/>
      <c r="BP871" s="29"/>
      <c r="BQ871" s="29"/>
    </row>
    <row r="872" spans="13:69" ht="12.75">
      <c r="M872" s="37"/>
      <c r="N872" s="37"/>
      <c r="O872" s="36"/>
      <c r="P872" s="33"/>
      <c r="BP872" s="29"/>
      <c r="BQ872" s="29"/>
    </row>
    <row r="873" spans="13:69" ht="12.75">
      <c r="M873" s="37"/>
      <c r="N873" s="37"/>
      <c r="O873" s="36"/>
      <c r="P873" s="33"/>
      <c r="BP873" s="29"/>
      <c r="BQ873" s="29"/>
    </row>
    <row r="874" spans="13:69" ht="12.75">
      <c r="M874" s="37"/>
      <c r="N874" s="37"/>
      <c r="O874" s="36"/>
      <c r="P874" s="33"/>
      <c r="BP874" s="29"/>
      <c r="BQ874" s="29"/>
    </row>
    <row r="875" spans="13:69" ht="12.75">
      <c r="M875" s="37"/>
      <c r="N875" s="37"/>
      <c r="O875" s="36"/>
      <c r="P875" s="33"/>
      <c r="BP875" s="29"/>
      <c r="BQ875" s="29"/>
    </row>
    <row r="876" spans="13:69" ht="12.75">
      <c r="M876" s="37"/>
      <c r="N876" s="37"/>
      <c r="O876" s="36"/>
      <c r="P876" s="33"/>
      <c r="BP876" s="29"/>
      <c r="BQ876" s="29"/>
    </row>
    <row r="877" spans="13:69" ht="12.75">
      <c r="M877" s="37"/>
      <c r="N877" s="37"/>
      <c r="O877" s="36"/>
      <c r="P877" s="33"/>
      <c r="BP877" s="29"/>
      <c r="BQ877" s="29"/>
    </row>
    <row r="878" spans="13:69" ht="12.75">
      <c r="M878" s="37"/>
      <c r="N878" s="37"/>
      <c r="O878" s="36"/>
      <c r="P878" s="33"/>
      <c r="BP878" s="29"/>
      <c r="BQ878" s="29"/>
    </row>
    <row r="879" spans="13:69" ht="12.75">
      <c r="M879" s="37"/>
      <c r="N879" s="37"/>
      <c r="O879" s="36"/>
      <c r="P879" s="33"/>
      <c r="BP879" s="29"/>
      <c r="BQ879" s="29"/>
    </row>
    <row r="880" spans="13:69" ht="12.75">
      <c r="M880" s="37"/>
      <c r="N880" s="37"/>
      <c r="O880" s="36"/>
      <c r="P880" s="33"/>
      <c r="BP880" s="29"/>
      <c r="BQ880" s="29"/>
    </row>
    <row r="881" spans="13:69" ht="12.75">
      <c r="M881" s="37"/>
      <c r="N881" s="37"/>
      <c r="O881" s="36"/>
      <c r="P881" s="33"/>
      <c r="BP881" s="29"/>
      <c r="BQ881" s="29"/>
    </row>
    <row r="882" spans="13:69" ht="12.75">
      <c r="M882" s="37"/>
      <c r="N882" s="37"/>
      <c r="O882" s="36"/>
      <c r="P882" s="33"/>
      <c r="BP882" s="29"/>
      <c r="BQ882" s="29"/>
    </row>
    <row r="883" spans="13:69" ht="12.75">
      <c r="M883" s="37"/>
      <c r="N883" s="37"/>
      <c r="O883" s="36"/>
      <c r="P883" s="33"/>
      <c r="BP883" s="29"/>
      <c r="BQ883" s="29"/>
    </row>
    <row r="884" spans="13:69" ht="12.75">
      <c r="M884" s="37"/>
      <c r="N884" s="37"/>
      <c r="O884" s="36"/>
      <c r="P884" s="33"/>
      <c r="BP884" s="29"/>
      <c r="BQ884" s="29"/>
    </row>
    <row r="885" spans="13:69" ht="12.75">
      <c r="M885" s="37"/>
      <c r="N885" s="37"/>
      <c r="O885" s="36"/>
      <c r="P885" s="33"/>
      <c r="BP885" s="29"/>
      <c r="BQ885" s="29"/>
    </row>
    <row r="886" spans="13:69" ht="12.75">
      <c r="M886" s="37"/>
      <c r="N886" s="37"/>
      <c r="O886" s="36"/>
      <c r="P886" s="33"/>
      <c r="BP886" s="29"/>
      <c r="BQ886" s="29"/>
    </row>
    <row r="887" spans="13:69" ht="12.75">
      <c r="M887" s="37"/>
      <c r="N887" s="37"/>
      <c r="O887" s="36"/>
      <c r="P887" s="33"/>
      <c r="BP887" s="29"/>
      <c r="BQ887" s="29"/>
    </row>
    <row r="888" spans="13:69" ht="12.75">
      <c r="M888" s="37"/>
      <c r="N888" s="37"/>
      <c r="O888" s="36"/>
      <c r="P888" s="33"/>
      <c r="BP888" s="29"/>
      <c r="BQ888" s="29"/>
    </row>
    <row r="889" spans="13:69" ht="12.75">
      <c r="M889" s="37"/>
      <c r="N889" s="37"/>
      <c r="O889" s="36"/>
      <c r="P889" s="33"/>
      <c r="BP889" s="29"/>
      <c r="BQ889" s="29"/>
    </row>
    <row r="890" spans="13:69" ht="12.75">
      <c r="M890" s="37"/>
      <c r="N890" s="37"/>
      <c r="O890" s="36"/>
      <c r="P890" s="33"/>
      <c r="BP890" s="29"/>
      <c r="BQ890" s="29"/>
    </row>
    <row r="891" spans="13:69" ht="12.75">
      <c r="M891" s="37"/>
      <c r="N891" s="37"/>
      <c r="O891" s="36"/>
      <c r="P891" s="33"/>
      <c r="BP891" s="29"/>
      <c r="BQ891" s="29"/>
    </row>
    <row r="892" spans="13:69" ht="12.75">
      <c r="M892" s="37"/>
      <c r="N892" s="37"/>
      <c r="O892" s="36"/>
      <c r="P892" s="33"/>
      <c r="BP892" s="29"/>
      <c r="BQ892" s="29"/>
    </row>
    <row r="893" spans="13:69" ht="12.75">
      <c r="M893" s="37"/>
      <c r="N893" s="37"/>
      <c r="O893" s="36"/>
      <c r="P893" s="33"/>
      <c r="BP893" s="29"/>
      <c r="BQ893" s="29"/>
    </row>
    <row r="894" spans="13:69" ht="12.75">
      <c r="M894" s="37"/>
      <c r="N894" s="37"/>
      <c r="O894" s="36"/>
      <c r="P894" s="33"/>
      <c r="BP894" s="29"/>
      <c r="BQ894" s="29"/>
    </row>
    <row r="895" spans="13:69" ht="12.75">
      <c r="M895" s="37"/>
      <c r="N895" s="37"/>
      <c r="O895" s="36"/>
      <c r="P895" s="33"/>
      <c r="BP895" s="29"/>
      <c r="BQ895" s="29"/>
    </row>
    <row r="896" spans="13:69" ht="12.75">
      <c r="M896" s="37"/>
      <c r="N896" s="37"/>
      <c r="O896" s="36"/>
      <c r="P896" s="33"/>
      <c r="BP896" s="29"/>
      <c r="BQ896" s="29"/>
    </row>
    <row r="897" spans="13:69" ht="12.75">
      <c r="M897" s="37"/>
      <c r="N897" s="37"/>
      <c r="O897" s="36"/>
      <c r="P897" s="33"/>
      <c r="BP897" s="29"/>
      <c r="BQ897" s="29"/>
    </row>
    <row r="898" spans="13:69" ht="12.75">
      <c r="M898" s="37"/>
      <c r="N898" s="37"/>
      <c r="O898" s="36"/>
      <c r="P898" s="33"/>
      <c r="BP898" s="29"/>
      <c r="BQ898" s="29"/>
    </row>
    <row r="899" spans="13:69" ht="12.75">
      <c r="M899" s="37"/>
      <c r="N899" s="37"/>
      <c r="O899" s="36"/>
      <c r="P899" s="33"/>
      <c r="BP899" s="29"/>
      <c r="BQ899" s="29"/>
    </row>
    <row r="900" spans="13:69" ht="12.75">
      <c r="M900" s="37"/>
      <c r="N900" s="37"/>
      <c r="O900" s="36"/>
      <c r="P900" s="33"/>
      <c r="BP900" s="29"/>
      <c r="BQ900" s="29"/>
    </row>
    <row r="901" spans="13:69" ht="12.75">
      <c r="M901" s="37"/>
      <c r="N901" s="37"/>
      <c r="O901" s="36"/>
      <c r="P901" s="33"/>
      <c r="BP901" s="29"/>
      <c r="BQ901" s="29"/>
    </row>
    <row r="902" spans="13:69" ht="12.75">
      <c r="M902" s="37"/>
      <c r="N902" s="37"/>
      <c r="O902" s="36"/>
      <c r="P902" s="33"/>
      <c r="BP902" s="29"/>
      <c r="BQ902" s="29"/>
    </row>
    <row r="903" spans="13:69" ht="12.75">
      <c r="M903" s="37"/>
      <c r="N903" s="37"/>
      <c r="O903" s="36"/>
      <c r="P903" s="33"/>
      <c r="BP903" s="29"/>
      <c r="BQ903" s="29"/>
    </row>
    <row r="904" spans="13:69" ht="12.75">
      <c r="M904" s="37"/>
      <c r="N904" s="37"/>
      <c r="O904" s="36"/>
      <c r="P904" s="33"/>
      <c r="BP904" s="29"/>
      <c r="BQ904" s="29"/>
    </row>
    <row r="905" spans="13:69" ht="12.75">
      <c r="M905" s="37"/>
      <c r="N905" s="37"/>
      <c r="O905" s="36"/>
      <c r="P905" s="33"/>
      <c r="BP905" s="29"/>
      <c r="BQ905" s="29"/>
    </row>
    <row r="906" spans="13:69" ht="12.75">
      <c r="M906" s="37"/>
      <c r="N906" s="37"/>
      <c r="O906" s="36"/>
      <c r="P906" s="33"/>
      <c r="BP906" s="29"/>
      <c r="BQ906" s="29"/>
    </row>
    <row r="907" spans="13:69" ht="12.75">
      <c r="M907" s="37"/>
      <c r="N907" s="37"/>
      <c r="O907" s="36"/>
      <c r="P907" s="33"/>
      <c r="BP907" s="29"/>
      <c r="BQ907" s="29"/>
    </row>
    <row r="908" spans="13:69" ht="12.75">
      <c r="M908" s="37"/>
      <c r="N908" s="37"/>
      <c r="O908" s="36"/>
      <c r="P908" s="33"/>
      <c r="BP908" s="29"/>
      <c r="BQ908" s="29"/>
    </row>
    <row r="909" spans="13:69" ht="12.75">
      <c r="M909" s="37"/>
      <c r="N909" s="37"/>
      <c r="O909" s="36"/>
      <c r="P909" s="33"/>
      <c r="BP909" s="29"/>
      <c r="BQ909" s="29"/>
    </row>
    <row r="910" spans="13:69" ht="12.75">
      <c r="M910" s="37"/>
      <c r="N910" s="37"/>
      <c r="O910" s="36"/>
      <c r="P910" s="33"/>
      <c r="BP910" s="29"/>
      <c r="BQ910" s="29"/>
    </row>
    <row r="911" spans="13:69" ht="12.75">
      <c r="M911" s="37"/>
      <c r="N911" s="37"/>
      <c r="O911" s="36"/>
      <c r="P911" s="33"/>
      <c r="BP911" s="29"/>
      <c r="BQ911" s="29"/>
    </row>
    <row r="912" spans="13:69" ht="12.75">
      <c r="M912" s="37"/>
      <c r="N912" s="37"/>
      <c r="O912" s="36"/>
      <c r="P912" s="33"/>
      <c r="BP912" s="29"/>
      <c r="BQ912" s="29"/>
    </row>
    <row r="913" spans="13:69" ht="12.75">
      <c r="M913" s="37"/>
      <c r="N913" s="37"/>
      <c r="O913" s="36"/>
      <c r="P913" s="33"/>
      <c r="BP913" s="29"/>
      <c r="BQ913" s="29"/>
    </row>
    <row r="914" spans="13:69" ht="12.75">
      <c r="M914" s="37"/>
      <c r="N914" s="37"/>
      <c r="O914" s="36"/>
      <c r="P914" s="33"/>
      <c r="BP914" s="29"/>
      <c r="BQ914" s="29"/>
    </row>
    <row r="915" spans="13:69" ht="12.75">
      <c r="M915" s="37"/>
      <c r="N915" s="37"/>
      <c r="O915" s="36"/>
      <c r="P915" s="33"/>
      <c r="BP915" s="29"/>
      <c r="BQ915" s="29"/>
    </row>
    <row r="916" spans="13:69" ht="12.75">
      <c r="M916" s="37"/>
      <c r="N916" s="37"/>
      <c r="O916" s="36"/>
      <c r="P916" s="33"/>
      <c r="BP916" s="29"/>
      <c r="BQ916" s="29"/>
    </row>
    <row r="917" spans="13:69" ht="12.75">
      <c r="M917" s="37"/>
      <c r="N917" s="37"/>
      <c r="O917" s="36"/>
      <c r="P917" s="33"/>
      <c r="BP917" s="29"/>
      <c r="BQ917" s="29"/>
    </row>
    <row r="918" spans="13:69" ht="12.75">
      <c r="M918" s="37"/>
      <c r="N918" s="37"/>
      <c r="O918" s="36"/>
      <c r="P918" s="33"/>
      <c r="BP918" s="29"/>
      <c r="BQ918" s="29"/>
    </row>
    <row r="919" spans="13:69" ht="12.75">
      <c r="M919" s="37"/>
      <c r="N919" s="37"/>
      <c r="O919" s="36"/>
      <c r="P919" s="33"/>
      <c r="BP919" s="29"/>
      <c r="BQ919" s="29"/>
    </row>
    <row r="920" spans="13:69" ht="12.75">
      <c r="M920" s="37"/>
      <c r="N920" s="37"/>
      <c r="O920" s="36"/>
      <c r="P920" s="33"/>
      <c r="BP920" s="29"/>
      <c r="BQ920" s="29"/>
    </row>
    <row r="921" spans="13:69" ht="12.75">
      <c r="M921" s="37"/>
      <c r="N921" s="37"/>
      <c r="O921" s="36"/>
      <c r="P921" s="33"/>
      <c r="BP921" s="29"/>
      <c r="BQ921" s="29"/>
    </row>
    <row r="922" spans="13:69" ht="12.75">
      <c r="M922" s="37"/>
      <c r="N922" s="37"/>
      <c r="O922" s="36"/>
      <c r="P922" s="33"/>
      <c r="BP922" s="29"/>
      <c r="BQ922" s="29"/>
    </row>
    <row r="923" spans="13:69" ht="12.75">
      <c r="M923" s="37"/>
      <c r="N923" s="37"/>
      <c r="O923" s="36"/>
      <c r="P923" s="33"/>
      <c r="BP923" s="29"/>
      <c r="BQ923" s="29"/>
    </row>
    <row r="924" spans="13:69" ht="12.75">
      <c r="M924" s="37"/>
      <c r="N924" s="37"/>
      <c r="O924" s="36"/>
      <c r="P924" s="33"/>
      <c r="BP924" s="29"/>
      <c r="BQ924" s="29"/>
    </row>
    <row r="925" spans="13:69" ht="12.75">
      <c r="M925" s="37"/>
      <c r="N925" s="37"/>
      <c r="O925" s="36"/>
      <c r="P925" s="33"/>
      <c r="BP925" s="29"/>
      <c r="BQ925" s="29"/>
    </row>
    <row r="926" spans="13:69" ht="12.75">
      <c r="M926" s="37"/>
      <c r="N926" s="37"/>
      <c r="O926" s="36"/>
      <c r="P926" s="33"/>
      <c r="BP926" s="29"/>
      <c r="BQ926" s="29"/>
    </row>
    <row r="927" spans="13:69" ht="12.75">
      <c r="M927" s="37"/>
      <c r="N927" s="37"/>
      <c r="O927" s="36"/>
      <c r="P927" s="33"/>
      <c r="BP927" s="29"/>
      <c r="BQ927" s="29"/>
    </row>
    <row r="928" spans="13:69" ht="12.75">
      <c r="M928" s="37"/>
      <c r="N928" s="37"/>
      <c r="O928" s="36"/>
      <c r="P928" s="33"/>
      <c r="BP928" s="29"/>
      <c r="BQ928" s="29"/>
    </row>
    <row r="929" spans="13:69" ht="12.75">
      <c r="M929" s="37"/>
      <c r="N929" s="37"/>
      <c r="O929" s="36"/>
      <c r="P929" s="33"/>
      <c r="BP929" s="29"/>
      <c r="BQ929" s="29"/>
    </row>
    <row r="930" spans="13:69" ht="12.75">
      <c r="M930" s="37"/>
      <c r="N930" s="37"/>
      <c r="O930" s="36"/>
      <c r="P930" s="33"/>
      <c r="BP930" s="29"/>
      <c r="BQ930" s="29"/>
    </row>
    <row r="931" spans="13:69" ht="12.75">
      <c r="M931" s="37"/>
      <c r="N931" s="37"/>
      <c r="O931" s="36"/>
      <c r="P931" s="33"/>
      <c r="BP931" s="29"/>
      <c r="BQ931" s="29"/>
    </row>
    <row r="932" spans="13:69" ht="12.75">
      <c r="M932" s="37"/>
      <c r="N932" s="37"/>
      <c r="O932" s="36"/>
      <c r="P932" s="33"/>
      <c r="BP932" s="29"/>
      <c r="BQ932" s="29"/>
    </row>
    <row r="933" spans="13:69" ht="12.75">
      <c r="M933" s="37"/>
      <c r="N933" s="37"/>
      <c r="O933" s="36"/>
      <c r="P933" s="33"/>
      <c r="BP933" s="29"/>
      <c r="BQ933" s="29"/>
    </row>
    <row r="934" spans="13:69" ht="12.75">
      <c r="M934" s="37"/>
      <c r="N934" s="37"/>
      <c r="O934" s="36"/>
      <c r="P934" s="33"/>
      <c r="BP934" s="29"/>
      <c r="BQ934" s="29"/>
    </row>
    <row r="935" spans="13:69" ht="12.75">
      <c r="M935" s="37"/>
      <c r="N935" s="37"/>
      <c r="O935" s="36"/>
      <c r="P935" s="33"/>
      <c r="BP935" s="29"/>
      <c r="BQ935" s="29"/>
    </row>
    <row r="936" spans="13:69" ht="12.75">
      <c r="M936" s="37"/>
      <c r="N936" s="37"/>
      <c r="O936" s="36"/>
      <c r="P936" s="33"/>
      <c r="BP936" s="29"/>
      <c r="BQ936" s="29"/>
    </row>
    <row r="937" spans="13:69" ht="12.75">
      <c r="M937" s="37"/>
      <c r="N937" s="37"/>
      <c r="O937" s="36"/>
      <c r="P937" s="33"/>
      <c r="BP937" s="29"/>
      <c r="BQ937" s="29"/>
    </row>
    <row r="938" spans="13:69" ht="12.75">
      <c r="M938" s="37"/>
      <c r="N938" s="37"/>
      <c r="O938" s="36"/>
      <c r="P938" s="33"/>
      <c r="BP938" s="29"/>
      <c r="BQ938" s="29"/>
    </row>
    <row r="939" spans="13:69" ht="12.75">
      <c r="M939" s="37"/>
      <c r="N939" s="37"/>
      <c r="O939" s="36"/>
      <c r="P939" s="33"/>
      <c r="BP939" s="29"/>
      <c r="BQ939" s="29"/>
    </row>
    <row r="940" spans="13:69" ht="12.75">
      <c r="M940" s="37"/>
      <c r="N940" s="37"/>
      <c r="O940" s="36"/>
      <c r="P940" s="33"/>
      <c r="BP940" s="29"/>
      <c r="BQ940" s="29"/>
    </row>
    <row r="941" spans="13:69" ht="12.75">
      <c r="M941" s="37"/>
      <c r="N941" s="37"/>
      <c r="O941" s="36"/>
      <c r="P941" s="33"/>
      <c r="BP941" s="29"/>
      <c r="BQ941" s="29"/>
    </row>
    <row r="942" spans="13:69" ht="12.75">
      <c r="M942" s="37"/>
      <c r="N942" s="37"/>
      <c r="O942" s="36"/>
      <c r="P942" s="33"/>
      <c r="BP942" s="29"/>
      <c r="BQ942" s="29"/>
    </row>
    <row r="943" spans="13:69" ht="12.75">
      <c r="M943" s="37"/>
      <c r="N943" s="37"/>
      <c r="O943" s="36"/>
      <c r="P943" s="33"/>
      <c r="BP943" s="29"/>
      <c r="BQ943" s="29"/>
    </row>
    <row r="944" spans="13:69" ht="12.75">
      <c r="M944" s="37"/>
      <c r="N944" s="37"/>
      <c r="O944" s="36"/>
      <c r="P944" s="33"/>
      <c r="BP944" s="29"/>
      <c r="BQ944" s="29"/>
    </row>
    <row r="945" spans="13:69" ht="12.75">
      <c r="M945" s="37"/>
      <c r="N945" s="37"/>
      <c r="O945" s="36"/>
      <c r="P945" s="33"/>
      <c r="BP945" s="29"/>
      <c r="BQ945" s="29"/>
    </row>
    <row r="946" spans="13:69" ht="12.75">
      <c r="M946" s="37"/>
      <c r="N946" s="37"/>
      <c r="O946" s="36"/>
      <c r="P946" s="33"/>
      <c r="BP946" s="29"/>
      <c r="BQ946" s="29"/>
    </row>
    <row r="947" spans="13:69" ht="12.75">
      <c r="M947" s="37"/>
      <c r="N947" s="37"/>
      <c r="O947" s="36"/>
      <c r="P947" s="33"/>
      <c r="BP947" s="29"/>
      <c r="BQ947" s="29"/>
    </row>
    <row r="948" spans="13:69" ht="12.75">
      <c r="M948" s="37"/>
      <c r="N948" s="37"/>
      <c r="O948" s="36"/>
      <c r="P948" s="33"/>
      <c r="BP948" s="29"/>
      <c r="BQ948" s="29"/>
    </row>
    <row r="949" spans="13:69" ht="12.75">
      <c r="M949" s="37"/>
      <c r="N949" s="37"/>
      <c r="O949" s="36"/>
      <c r="P949" s="33"/>
      <c r="BP949" s="29"/>
      <c r="BQ949" s="29"/>
    </row>
    <row r="950" spans="13:69" ht="12.75">
      <c r="M950" s="37"/>
      <c r="N950" s="37"/>
      <c r="O950" s="36"/>
      <c r="P950" s="33"/>
      <c r="BP950" s="29"/>
      <c r="BQ950" s="29"/>
    </row>
    <row r="951" spans="13:69" ht="12.75">
      <c r="M951" s="37"/>
      <c r="N951" s="37"/>
      <c r="O951" s="36"/>
      <c r="P951" s="33"/>
      <c r="BP951" s="29"/>
      <c r="BQ951" s="29"/>
    </row>
    <row r="952" spans="13:69" ht="12.75">
      <c r="M952" s="37"/>
      <c r="N952" s="37"/>
      <c r="O952" s="36"/>
      <c r="P952" s="33"/>
      <c r="BP952" s="29"/>
      <c r="BQ952" s="29"/>
    </row>
    <row r="953" spans="13:69" ht="12.75">
      <c r="M953" s="37"/>
      <c r="N953" s="37"/>
      <c r="O953" s="36"/>
      <c r="P953" s="33"/>
      <c r="BP953" s="29"/>
      <c r="BQ953" s="29"/>
    </row>
    <row r="954" spans="13:69" ht="12.75">
      <c r="M954" s="37"/>
      <c r="N954" s="37"/>
      <c r="O954" s="36"/>
      <c r="P954" s="33"/>
      <c r="BP954" s="29"/>
      <c r="BQ954" s="29"/>
    </row>
    <row r="955" spans="13:69" ht="12.75">
      <c r="M955" s="37"/>
      <c r="N955" s="37"/>
      <c r="O955" s="36"/>
      <c r="P955" s="33"/>
      <c r="BP955" s="29"/>
      <c r="BQ955" s="29"/>
    </row>
    <row r="956" spans="13:69" ht="12.75">
      <c r="M956" s="37"/>
      <c r="N956" s="37"/>
      <c r="O956" s="36"/>
      <c r="P956" s="33"/>
      <c r="BP956" s="29"/>
      <c r="BQ956" s="29"/>
    </row>
    <row r="957" spans="13:69" ht="12.75">
      <c r="M957" s="37"/>
      <c r="N957" s="37"/>
      <c r="O957" s="36"/>
      <c r="P957" s="33"/>
      <c r="BP957" s="29"/>
      <c r="BQ957" s="29"/>
    </row>
    <row r="958" spans="13:69" ht="12.75">
      <c r="M958" s="37"/>
      <c r="N958" s="37"/>
      <c r="O958" s="36"/>
      <c r="P958" s="33"/>
      <c r="BP958" s="29"/>
      <c r="BQ958" s="29"/>
    </row>
    <row r="959" spans="13:69" ht="12.75">
      <c r="M959" s="37"/>
      <c r="N959" s="37"/>
      <c r="O959" s="36"/>
      <c r="P959" s="33"/>
      <c r="BP959" s="29"/>
      <c r="BQ959" s="29"/>
    </row>
    <row r="960" spans="13:69" ht="12.75">
      <c r="M960" s="37"/>
      <c r="N960" s="37"/>
      <c r="O960" s="36"/>
      <c r="P960" s="33"/>
      <c r="BP960" s="29"/>
      <c r="BQ960" s="29"/>
    </row>
    <row r="961" spans="13:69" ht="12.75">
      <c r="M961" s="37"/>
      <c r="N961" s="37"/>
      <c r="O961" s="36"/>
      <c r="P961" s="33"/>
      <c r="BP961" s="29"/>
      <c r="BQ961" s="29"/>
    </row>
    <row r="962" spans="13:69" ht="12.75">
      <c r="M962" s="37"/>
      <c r="N962" s="37"/>
      <c r="O962" s="36"/>
      <c r="P962" s="33"/>
      <c r="BP962" s="29"/>
      <c r="BQ962" s="29"/>
    </row>
    <row r="963" spans="13:69" ht="12.75">
      <c r="M963" s="37"/>
      <c r="N963" s="37"/>
      <c r="O963" s="36"/>
      <c r="P963" s="33"/>
      <c r="BP963" s="29"/>
      <c r="BQ963" s="29"/>
    </row>
    <row r="964" spans="13:69" ht="12.75">
      <c r="M964" s="37"/>
      <c r="N964" s="37"/>
      <c r="O964" s="36"/>
      <c r="P964" s="33"/>
      <c r="BP964" s="29"/>
      <c r="BQ964" s="29"/>
    </row>
    <row r="965" spans="13:69" ht="12.75">
      <c r="M965" s="37"/>
      <c r="N965" s="37"/>
      <c r="O965" s="36"/>
      <c r="P965" s="33"/>
      <c r="BP965" s="29"/>
      <c r="BQ965" s="29"/>
    </row>
    <row r="966" spans="13:69" ht="12.75">
      <c r="M966" s="37"/>
      <c r="N966" s="37"/>
      <c r="O966" s="36"/>
      <c r="P966" s="33"/>
      <c r="BP966" s="29"/>
      <c r="BQ966" s="29"/>
    </row>
    <row r="967" spans="13:69" ht="12.75">
      <c r="M967" s="37"/>
      <c r="N967" s="37"/>
      <c r="O967" s="36"/>
      <c r="P967" s="33"/>
      <c r="BP967" s="29"/>
      <c r="BQ967" s="29"/>
    </row>
    <row r="968" spans="13:69" ht="12.75">
      <c r="M968" s="37"/>
      <c r="N968" s="37"/>
      <c r="O968" s="36"/>
      <c r="P968" s="33"/>
      <c r="BP968" s="29"/>
      <c r="BQ968" s="29"/>
    </row>
    <row r="969" spans="13:69" ht="12.75">
      <c r="M969" s="37"/>
      <c r="N969" s="37"/>
      <c r="O969" s="36"/>
      <c r="P969" s="33"/>
      <c r="BP969" s="29"/>
      <c r="BQ969" s="29"/>
    </row>
    <row r="970" spans="13:69" ht="12.75">
      <c r="M970" s="37"/>
      <c r="N970" s="37"/>
      <c r="O970" s="36"/>
      <c r="P970" s="33"/>
      <c r="BP970" s="29"/>
      <c r="BQ970" s="29"/>
    </row>
    <row r="971" spans="13:69" ht="12.75">
      <c r="M971" s="37"/>
      <c r="N971" s="37"/>
      <c r="O971" s="36"/>
      <c r="P971" s="33"/>
      <c r="BP971" s="29"/>
      <c r="BQ971" s="29"/>
    </row>
    <row r="972" spans="13:69" ht="12.75">
      <c r="M972" s="37"/>
      <c r="N972" s="37"/>
      <c r="O972" s="36"/>
      <c r="P972" s="33"/>
      <c r="BP972" s="29"/>
      <c r="BQ972" s="29"/>
    </row>
    <row r="973" spans="13:69" ht="12.75">
      <c r="M973" s="37"/>
      <c r="N973" s="37"/>
      <c r="O973" s="36"/>
      <c r="P973" s="33"/>
      <c r="BP973" s="29"/>
      <c r="BQ973" s="29"/>
    </row>
    <row r="974" spans="13:69" ht="12.75">
      <c r="M974" s="37"/>
      <c r="N974" s="37"/>
      <c r="O974" s="36"/>
      <c r="P974" s="33"/>
      <c r="BP974" s="29"/>
      <c r="BQ974" s="29"/>
    </row>
    <row r="975" spans="13:69" ht="12.75">
      <c r="M975" s="37"/>
      <c r="N975" s="37"/>
      <c r="O975" s="36"/>
      <c r="P975" s="33"/>
      <c r="BP975" s="29"/>
      <c r="BQ975" s="29"/>
    </row>
    <row r="976" spans="13:69" ht="12.75">
      <c r="M976" s="37"/>
      <c r="N976" s="37"/>
      <c r="O976" s="36"/>
      <c r="P976" s="33"/>
      <c r="BP976" s="29"/>
      <c r="BQ976" s="29"/>
    </row>
    <row r="977" spans="13:69" ht="12.75">
      <c r="M977" s="37"/>
      <c r="N977" s="37"/>
      <c r="O977" s="36"/>
      <c r="P977" s="33"/>
      <c r="BP977" s="29"/>
      <c r="BQ977" s="29"/>
    </row>
    <row r="978" spans="13:69" ht="12.75">
      <c r="M978" s="37"/>
      <c r="N978" s="37"/>
      <c r="O978" s="36"/>
      <c r="P978" s="33"/>
      <c r="BP978" s="29"/>
      <c r="BQ978" s="29"/>
    </row>
    <row r="979" spans="13:69" ht="12.75">
      <c r="M979" s="37"/>
      <c r="N979" s="37"/>
      <c r="O979" s="36"/>
      <c r="P979" s="33"/>
      <c r="BP979" s="29"/>
      <c r="BQ979" s="29"/>
    </row>
    <row r="980" spans="13:69" ht="12.75">
      <c r="M980" s="37"/>
      <c r="N980" s="37"/>
      <c r="O980" s="36"/>
      <c r="P980" s="33"/>
      <c r="BP980" s="29"/>
      <c r="BQ980" s="29"/>
    </row>
    <row r="981" spans="13:69" ht="12.75">
      <c r="M981" s="37"/>
      <c r="N981" s="37"/>
      <c r="O981" s="36"/>
      <c r="P981" s="33"/>
      <c r="BP981" s="29"/>
      <c r="BQ981" s="29"/>
    </row>
    <row r="982" spans="13:69" ht="12.75">
      <c r="M982" s="37"/>
      <c r="N982" s="37"/>
      <c r="O982" s="36"/>
      <c r="P982" s="33"/>
      <c r="BP982" s="29"/>
      <c r="BQ982" s="29"/>
    </row>
    <row r="983" spans="13:69" ht="12.75">
      <c r="M983" s="37"/>
      <c r="N983" s="37"/>
      <c r="O983" s="36"/>
      <c r="P983" s="33"/>
      <c r="BP983" s="29"/>
      <c r="BQ983" s="29"/>
    </row>
    <row r="984" spans="13:69" ht="12.75">
      <c r="M984" s="37"/>
      <c r="N984" s="37"/>
      <c r="O984" s="36"/>
      <c r="P984" s="33"/>
      <c r="BP984" s="29"/>
      <c r="BQ984" s="29"/>
    </row>
    <row r="985" spans="13:69" ht="12.75">
      <c r="M985" s="37"/>
      <c r="N985" s="37"/>
      <c r="O985" s="36"/>
      <c r="P985" s="33"/>
      <c r="BP985" s="29"/>
      <c r="BQ985" s="29"/>
    </row>
    <row r="986" spans="13:69" ht="12.75">
      <c r="M986" s="37"/>
      <c r="N986" s="37"/>
      <c r="O986" s="36"/>
      <c r="P986" s="33"/>
      <c r="BP986" s="29"/>
      <c r="BQ986" s="29"/>
    </row>
    <row r="987" spans="13:69" ht="12.75">
      <c r="M987" s="37"/>
      <c r="N987" s="37"/>
      <c r="O987" s="36"/>
      <c r="P987" s="33"/>
      <c r="BP987" s="29"/>
      <c r="BQ987" s="29"/>
    </row>
    <row r="988" spans="13:69" ht="12.75">
      <c r="M988" s="37"/>
      <c r="N988" s="37"/>
      <c r="O988" s="36"/>
      <c r="P988" s="33"/>
      <c r="BP988" s="29"/>
      <c r="BQ988" s="29"/>
    </row>
    <row r="989" spans="13:69" ht="12.75">
      <c r="M989" s="37"/>
      <c r="N989" s="37"/>
      <c r="O989" s="36"/>
      <c r="P989" s="33"/>
      <c r="BP989" s="29"/>
      <c r="BQ989" s="29"/>
    </row>
    <row r="990" spans="13:69" ht="12.75">
      <c r="M990" s="37"/>
      <c r="N990" s="37"/>
      <c r="O990" s="36"/>
      <c r="P990" s="33"/>
      <c r="BP990" s="29"/>
      <c r="BQ990" s="29"/>
    </row>
    <row r="991" spans="13:69" ht="12.75">
      <c r="M991" s="37"/>
      <c r="N991" s="37"/>
      <c r="O991" s="36"/>
      <c r="P991" s="33"/>
      <c r="BP991" s="29"/>
      <c r="BQ991" s="29"/>
    </row>
    <row r="992" spans="13:69" ht="12.75">
      <c r="M992" s="37"/>
      <c r="N992" s="37"/>
      <c r="O992" s="36"/>
      <c r="P992" s="33"/>
      <c r="BP992" s="29"/>
      <c r="BQ992" s="29"/>
    </row>
    <row r="993" spans="13:69" ht="12.75">
      <c r="M993" s="37"/>
      <c r="N993" s="37"/>
      <c r="O993" s="36"/>
      <c r="P993" s="33"/>
      <c r="BP993" s="29"/>
      <c r="BQ993" s="29"/>
    </row>
    <row r="994" spans="13:69" ht="12.75">
      <c r="M994" s="37"/>
      <c r="N994" s="37"/>
      <c r="O994" s="36"/>
      <c r="P994" s="33"/>
      <c r="BP994" s="29"/>
      <c r="BQ994" s="29"/>
    </row>
    <row r="995" spans="13:69" ht="12.75">
      <c r="M995" s="37"/>
      <c r="N995" s="37"/>
      <c r="O995" s="36"/>
      <c r="P995" s="33"/>
      <c r="BP995" s="29"/>
      <c r="BQ995" s="29"/>
    </row>
    <row r="996" spans="13:69" ht="12.75">
      <c r="M996" s="37"/>
      <c r="N996" s="37"/>
      <c r="O996" s="36"/>
      <c r="P996" s="33"/>
      <c r="BP996" s="29"/>
      <c r="BQ996" s="29"/>
    </row>
    <row r="997" spans="13:69" ht="12.75">
      <c r="M997" s="37"/>
      <c r="N997" s="37"/>
      <c r="O997" s="36"/>
      <c r="P997" s="33"/>
      <c r="BP997" s="29"/>
      <c r="BQ997" s="29"/>
    </row>
    <row r="998" spans="13:69" ht="12.75">
      <c r="M998" s="37"/>
      <c r="N998" s="37"/>
      <c r="O998" s="36"/>
      <c r="P998" s="33"/>
      <c r="BP998" s="29"/>
      <c r="BQ998" s="29"/>
    </row>
    <row r="999" spans="13:69" ht="12.75">
      <c r="M999" s="37"/>
      <c r="N999" s="37"/>
      <c r="O999" s="36"/>
      <c r="P999" s="33"/>
      <c r="BP999" s="29"/>
      <c r="BQ999" s="29"/>
    </row>
    <row r="1000" spans="13:69" ht="12.75">
      <c r="M1000" s="37"/>
      <c r="N1000" s="37"/>
      <c r="O1000" s="36"/>
      <c r="P1000" s="33"/>
      <c r="BP1000" s="29"/>
      <c r="BQ1000" s="29"/>
    </row>
    <row r="1001" spans="13:69" ht="12.75">
      <c r="M1001" s="37"/>
      <c r="N1001" s="37"/>
      <c r="O1001" s="36"/>
      <c r="P1001" s="33"/>
      <c r="BP1001" s="29"/>
      <c r="BQ1001" s="29"/>
    </row>
    <row r="1002" spans="13:69" ht="12.75">
      <c r="M1002" s="37"/>
      <c r="N1002" s="37"/>
      <c r="O1002" s="36"/>
      <c r="P1002" s="33"/>
      <c r="BP1002" s="29"/>
      <c r="BQ1002" s="29"/>
    </row>
    <row r="1003" spans="13:69" ht="12.75">
      <c r="M1003" s="37"/>
      <c r="N1003" s="37"/>
      <c r="O1003" s="36"/>
      <c r="P1003" s="33"/>
      <c r="BP1003" s="29"/>
      <c r="BQ1003" s="29"/>
    </row>
    <row r="1004" spans="13:69" ht="12.75">
      <c r="M1004" s="37"/>
      <c r="N1004" s="37"/>
      <c r="O1004" s="36"/>
      <c r="P1004" s="33"/>
      <c r="BP1004" s="29"/>
      <c r="BQ1004" s="29"/>
    </row>
    <row r="1005" spans="13:69" ht="12.75">
      <c r="M1005" s="37"/>
      <c r="N1005" s="37"/>
      <c r="O1005" s="36"/>
      <c r="P1005" s="33"/>
      <c r="BP1005" s="29"/>
      <c r="BQ1005" s="29"/>
    </row>
    <row r="1006" spans="13:69" ht="12.75">
      <c r="M1006" s="37"/>
      <c r="N1006" s="37"/>
      <c r="O1006" s="36"/>
      <c r="P1006" s="33"/>
      <c r="BP1006" s="29"/>
      <c r="BQ1006" s="29"/>
    </row>
    <row r="1007" spans="13:69" ht="12.75">
      <c r="M1007" s="37"/>
      <c r="N1007" s="37"/>
      <c r="O1007" s="36"/>
      <c r="P1007" s="33"/>
      <c r="BP1007" s="29"/>
      <c r="BQ1007" s="29"/>
    </row>
    <row r="1008" spans="13:69" ht="12.75">
      <c r="M1008" s="37"/>
      <c r="N1008" s="37"/>
      <c r="O1008" s="36"/>
      <c r="P1008" s="33"/>
      <c r="BP1008" s="29"/>
      <c r="BQ1008" s="29"/>
    </row>
    <row r="1009" spans="13:69" ht="12.75">
      <c r="M1009" s="37"/>
      <c r="N1009" s="37"/>
      <c r="O1009" s="36"/>
      <c r="P1009" s="33"/>
      <c r="BP1009" s="29"/>
      <c r="BQ1009" s="29"/>
    </row>
    <row r="1010" spans="13:69" ht="12.75">
      <c r="M1010" s="37"/>
      <c r="N1010" s="37"/>
      <c r="O1010" s="36"/>
      <c r="P1010" s="33"/>
      <c r="BP1010" s="29"/>
      <c r="BQ1010" s="29"/>
    </row>
    <row r="1011" spans="13:69" ht="12.75">
      <c r="M1011" s="37"/>
      <c r="N1011" s="37"/>
      <c r="O1011" s="36"/>
      <c r="P1011" s="33"/>
      <c r="BP1011" s="29"/>
      <c r="BQ1011" s="29"/>
    </row>
    <row r="1012" spans="13:69" ht="12.75">
      <c r="M1012" s="37"/>
      <c r="N1012" s="37"/>
      <c r="O1012" s="36"/>
      <c r="P1012" s="33"/>
      <c r="BP1012" s="29"/>
      <c r="BQ1012" s="29"/>
    </row>
    <row r="1013" spans="13:69" ht="12.75">
      <c r="M1013" s="37"/>
      <c r="N1013" s="37"/>
      <c r="O1013" s="36"/>
      <c r="P1013" s="33"/>
      <c r="BP1013" s="29"/>
      <c r="BQ1013" s="29"/>
    </row>
    <row r="1014" spans="13:69" ht="12.75">
      <c r="M1014" s="37"/>
      <c r="N1014" s="37"/>
      <c r="O1014" s="36"/>
      <c r="P1014" s="33"/>
      <c r="BP1014" s="29"/>
      <c r="BQ1014" s="29"/>
    </row>
    <row r="1015" spans="13:69" ht="12.75">
      <c r="M1015" s="37"/>
      <c r="N1015" s="37"/>
      <c r="O1015" s="36"/>
      <c r="P1015" s="33"/>
      <c r="BP1015" s="29"/>
      <c r="BQ1015" s="29"/>
    </row>
    <row r="1016" spans="13:69" ht="12.75">
      <c r="M1016" s="37"/>
      <c r="N1016" s="37"/>
      <c r="O1016" s="36"/>
      <c r="P1016" s="33"/>
      <c r="BP1016" s="29"/>
      <c r="BQ1016" s="29"/>
    </row>
    <row r="1017" spans="13:69" ht="12.75">
      <c r="M1017" s="37"/>
      <c r="N1017" s="37"/>
      <c r="O1017" s="36"/>
      <c r="P1017" s="33"/>
      <c r="BP1017" s="29"/>
      <c r="BQ1017" s="29"/>
    </row>
    <row r="1018" spans="13:69" ht="12.75">
      <c r="M1018" s="37"/>
      <c r="N1018" s="37"/>
      <c r="O1018" s="36"/>
      <c r="P1018" s="33"/>
      <c r="BP1018" s="29"/>
      <c r="BQ1018" s="29"/>
    </row>
    <row r="1019" spans="13:69" ht="12.75">
      <c r="M1019" s="37"/>
      <c r="N1019" s="37"/>
      <c r="O1019" s="36"/>
      <c r="P1019" s="33"/>
      <c r="BP1019" s="29"/>
      <c r="BQ1019" s="29"/>
    </row>
    <row r="1020" spans="13:69" ht="12.75">
      <c r="M1020" s="37"/>
      <c r="N1020" s="37"/>
      <c r="O1020" s="36"/>
      <c r="P1020" s="33"/>
      <c r="BP1020" s="29"/>
      <c r="BQ1020" s="29"/>
    </row>
    <row r="1021" spans="13:69" ht="12.75">
      <c r="M1021" s="37"/>
      <c r="N1021" s="37"/>
      <c r="O1021" s="36"/>
      <c r="P1021" s="33"/>
      <c r="BP1021" s="29"/>
      <c r="BQ1021" s="29"/>
    </row>
    <row r="1022" spans="13:69" ht="12.75">
      <c r="M1022" s="37"/>
      <c r="N1022" s="37"/>
      <c r="O1022" s="36"/>
      <c r="P1022" s="33"/>
      <c r="BP1022" s="29"/>
      <c r="BQ1022" s="29"/>
    </row>
    <row r="1023" spans="13:69" ht="12.75">
      <c r="M1023" s="37"/>
      <c r="N1023" s="37"/>
      <c r="O1023" s="36"/>
      <c r="P1023" s="33"/>
      <c r="BP1023" s="29"/>
      <c r="BQ1023" s="29"/>
    </row>
    <row r="1024" spans="13:69" ht="12.75">
      <c r="M1024" s="37"/>
      <c r="N1024" s="37"/>
      <c r="O1024" s="36"/>
      <c r="P1024" s="33"/>
      <c r="BP1024" s="29"/>
      <c r="BQ1024" s="29"/>
    </row>
    <row r="1025" spans="13:69" ht="12.75">
      <c r="M1025" s="37"/>
      <c r="N1025" s="37"/>
      <c r="O1025" s="36"/>
      <c r="P1025" s="33"/>
      <c r="BP1025" s="29"/>
      <c r="BQ1025" s="29"/>
    </row>
    <row r="1026" spans="13:69" ht="12.75">
      <c r="M1026" s="37"/>
      <c r="N1026" s="37"/>
      <c r="O1026" s="36"/>
      <c r="P1026" s="33"/>
      <c r="BP1026" s="29"/>
      <c r="BQ1026" s="29"/>
    </row>
    <row r="1027" spans="13:69" ht="12.75">
      <c r="M1027" s="37"/>
      <c r="N1027" s="37"/>
      <c r="O1027" s="36"/>
      <c r="P1027" s="33"/>
      <c r="BP1027" s="29"/>
      <c r="BQ1027" s="29"/>
    </row>
    <row r="1028" spans="13:69" ht="12.75">
      <c r="M1028" s="37"/>
      <c r="N1028" s="37"/>
      <c r="O1028" s="36"/>
      <c r="P1028" s="33"/>
      <c r="BP1028" s="29"/>
      <c r="BQ1028" s="29"/>
    </row>
    <row r="1029" spans="13:69" ht="12.75">
      <c r="M1029" s="37"/>
      <c r="N1029" s="37"/>
      <c r="O1029" s="36"/>
      <c r="P1029" s="33"/>
      <c r="BP1029" s="29"/>
      <c r="BQ1029" s="29"/>
    </row>
    <row r="1030" spans="13:69" ht="12.75">
      <c r="M1030" s="37"/>
      <c r="N1030" s="37"/>
      <c r="O1030" s="36"/>
      <c r="P1030" s="33"/>
      <c r="BP1030" s="29"/>
      <c r="BQ1030" s="29"/>
    </row>
    <row r="1031" spans="13:69" ht="12.75">
      <c r="M1031" s="37"/>
      <c r="N1031" s="37"/>
      <c r="O1031" s="36"/>
      <c r="P1031" s="33"/>
      <c r="BP1031" s="29"/>
      <c r="BQ1031" s="29"/>
    </row>
    <row r="1032" spans="13:69" ht="12.75">
      <c r="M1032" s="37"/>
      <c r="N1032" s="37"/>
      <c r="O1032" s="36"/>
      <c r="P1032" s="33"/>
      <c r="BP1032" s="29"/>
      <c r="BQ1032" s="29"/>
    </row>
    <row r="1033" spans="13:69" ht="12.75">
      <c r="M1033" s="37"/>
      <c r="N1033" s="37"/>
      <c r="O1033" s="36"/>
      <c r="P1033" s="33"/>
      <c r="BP1033" s="29"/>
      <c r="BQ1033" s="29"/>
    </row>
    <row r="1034" spans="13:69" ht="12.75">
      <c r="M1034" s="37"/>
      <c r="N1034" s="37"/>
      <c r="O1034" s="36"/>
      <c r="P1034" s="33"/>
      <c r="BP1034" s="29"/>
      <c r="BQ1034" s="29"/>
    </row>
    <row r="1035" spans="13:69" ht="12.75">
      <c r="M1035" s="37"/>
      <c r="N1035" s="37"/>
      <c r="O1035" s="36"/>
      <c r="P1035" s="33"/>
      <c r="BP1035" s="29"/>
      <c r="BQ1035" s="29"/>
    </row>
    <row r="1036" spans="13:69" ht="12.75">
      <c r="M1036" s="37"/>
      <c r="N1036" s="37"/>
      <c r="O1036" s="36"/>
      <c r="P1036" s="33"/>
      <c r="BP1036" s="29"/>
      <c r="BQ1036" s="29"/>
    </row>
    <row r="1037" spans="13:69" ht="12.75">
      <c r="M1037" s="37"/>
      <c r="N1037" s="37"/>
      <c r="O1037" s="36"/>
      <c r="P1037" s="33"/>
      <c r="BP1037" s="29"/>
      <c r="BQ1037" s="29"/>
    </row>
    <row r="1038" spans="13:69" ht="12.75">
      <c r="M1038" s="37"/>
      <c r="N1038" s="37"/>
      <c r="O1038" s="36"/>
      <c r="P1038" s="33"/>
      <c r="BP1038" s="29"/>
      <c r="BQ1038" s="29"/>
    </row>
    <row r="1039" spans="13:69" ht="12.75">
      <c r="M1039" s="37"/>
      <c r="N1039" s="37"/>
      <c r="O1039" s="36"/>
      <c r="P1039" s="33"/>
      <c r="BP1039" s="29"/>
      <c r="BQ1039" s="29"/>
    </row>
    <row r="1040" spans="13:69" ht="12.75">
      <c r="M1040" s="37"/>
      <c r="N1040" s="37"/>
      <c r="O1040" s="36"/>
      <c r="P1040" s="33"/>
      <c r="BP1040" s="29"/>
      <c r="BQ1040" s="29"/>
    </row>
    <row r="1041" spans="13:69" ht="12.75">
      <c r="M1041" s="37"/>
      <c r="N1041" s="37"/>
      <c r="O1041" s="36"/>
      <c r="P1041" s="33"/>
      <c r="BP1041" s="29"/>
      <c r="BQ1041" s="29"/>
    </row>
    <row r="1042" spans="13:69" ht="12.75">
      <c r="M1042" s="37"/>
      <c r="N1042" s="37"/>
      <c r="O1042" s="36"/>
      <c r="P1042" s="33"/>
      <c r="BP1042" s="29"/>
      <c r="BQ1042" s="29"/>
    </row>
    <row r="1043" spans="13:69" ht="12.75">
      <c r="M1043" s="37"/>
      <c r="N1043" s="37"/>
      <c r="O1043" s="36"/>
      <c r="P1043" s="33"/>
      <c r="BP1043" s="29"/>
      <c r="BQ1043" s="29"/>
    </row>
    <row r="1044" spans="13:69" ht="12.75">
      <c r="M1044" s="37"/>
      <c r="N1044" s="37"/>
      <c r="O1044" s="36"/>
      <c r="P1044" s="33"/>
      <c r="BP1044" s="29"/>
      <c r="BQ1044" s="29"/>
    </row>
    <row r="1045" spans="13:69" ht="12.75">
      <c r="M1045" s="37"/>
      <c r="N1045" s="37"/>
      <c r="O1045" s="36"/>
      <c r="P1045" s="33"/>
      <c r="BP1045" s="29"/>
      <c r="BQ1045" s="29"/>
    </row>
    <row r="1046" spans="13:69" ht="12.75">
      <c r="M1046" s="37"/>
      <c r="N1046" s="37"/>
      <c r="O1046" s="36"/>
      <c r="P1046" s="33"/>
      <c r="BP1046" s="29"/>
      <c r="BQ1046" s="29"/>
    </row>
    <row r="1047" spans="13:69" ht="12.75">
      <c r="M1047" s="37"/>
      <c r="N1047" s="37"/>
      <c r="O1047" s="36"/>
      <c r="P1047" s="33"/>
      <c r="BP1047" s="29"/>
      <c r="BQ1047" s="29"/>
    </row>
    <row r="1048" spans="13:69" ht="12.75">
      <c r="M1048" s="37"/>
      <c r="N1048" s="37"/>
      <c r="O1048" s="36"/>
      <c r="P1048" s="33"/>
      <c r="BP1048" s="29"/>
      <c r="BQ1048" s="29"/>
    </row>
    <row r="1049" spans="13:69" ht="12.75">
      <c r="M1049" s="37"/>
      <c r="N1049" s="37"/>
      <c r="O1049" s="36"/>
      <c r="P1049" s="33"/>
      <c r="BP1049" s="29"/>
      <c r="BQ1049" s="29"/>
    </row>
    <row r="1050" spans="13:69" ht="12.75">
      <c r="M1050" s="37"/>
      <c r="N1050" s="37"/>
      <c r="O1050" s="36"/>
      <c r="P1050" s="33"/>
      <c r="BP1050" s="29"/>
      <c r="BQ1050" s="29"/>
    </row>
    <row r="1051" spans="13:69" ht="12.75">
      <c r="M1051" s="37"/>
      <c r="N1051" s="37"/>
      <c r="O1051" s="36"/>
      <c r="P1051" s="33"/>
      <c r="BP1051" s="29"/>
      <c r="BQ1051" s="29"/>
    </row>
    <row r="1052" spans="13:69" ht="12.75">
      <c r="M1052" s="37"/>
      <c r="N1052" s="37"/>
      <c r="O1052" s="36"/>
      <c r="P1052" s="33"/>
      <c r="BP1052" s="29"/>
      <c r="BQ1052" s="29"/>
    </row>
    <row r="1053" spans="13:69" ht="12.75">
      <c r="M1053" s="37"/>
      <c r="N1053" s="37"/>
      <c r="O1053" s="36"/>
      <c r="P1053" s="33"/>
      <c r="BP1053" s="29"/>
      <c r="BQ1053" s="29"/>
    </row>
    <row r="1054" spans="13:69" ht="12.75">
      <c r="M1054" s="37"/>
      <c r="N1054" s="37"/>
      <c r="O1054" s="36"/>
      <c r="P1054" s="33"/>
      <c r="BP1054" s="29"/>
      <c r="BQ1054" s="29"/>
    </row>
    <row r="1055" spans="13:69" ht="12.75">
      <c r="M1055" s="37"/>
      <c r="N1055" s="37"/>
      <c r="O1055" s="36"/>
      <c r="P1055" s="33"/>
      <c r="BP1055" s="29"/>
      <c r="BQ1055" s="29"/>
    </row>
    <row r="1056" spans="13:69" ht="12.75">
      <c r="M1056" s="37"/>
      <c r="N1056" s="37"/>
      <c r="O1056" s="36"/>
      <c r="P1056" s="33"/>
      <c r="BP1056" s="29"/>
      <c r="BQ1056" s="29"/>
    </row>
    <row r="1057" spans="13:69" ht="12.75">
      <c r="M1057" s="37"/>
      <c r="N1057" s="37"/>
      <c r="O1057" s="36"/>
      <c r="P1057" s="33"/>
      <c r="BP1057" s="29"/>
      <c r="BQ1057" s="29"/>
    </row>
    <row r="1058" spans="13:69" ht="12.75">
      <c r="M1058" s="37"/>
      <c r="N1058" s="37"/>
      <c r="O1058" s="36"/>
      <c r="P1058" s="33"/>
      <c r="BP1058" s="29"/>
      <c r="BQ1058" s="29"/>
    </row>
    <row r="1059" spans="13:69" ht="12.75">
      <c r="M1059" s="37"/>
      <c r="N1059" s="37"/>
      <c r="O1059" s="36"/>
      <c r="P1059" s="33"/>
      <c r="BP1059" s="29"/>
      <c r="BQ1059" s="29"/>
    </row>
    <row r="1060" spans="13:69" ht="12.75">
      <c r="M1060" s="37"/>
      <c r="N1060" s="37"/>
      <c r="O1060" s="36"/>
      <c r="P1060" s="33"/>
      <c r="BP1060" s="29"/>
      <c r="BQ1060" s="29"/>
    </row>
    <row r="1061" spans="13:69" ht="12.75">
      <c r="M1061" s="37"/>
      <c r="N1061" s="37"/>
      <c r="O1061" s="36"/>
      <c r="P1061" s="33"/>
      <c r="BP1061" s="29"/>
      <c r="BQ1061" s="29"/>
    </row>
    <row r="1062" spans="13:69" ht="12.75">
      <c r="M1062" s="37"/>
      <c r="N1062" s="37"/>
      <c r="O1062" s="36"/>
      <c r="P1062" s="33"/>
      <c r="BP1062" s="29"/>
      <c r="BQ1062" s="29"/>
    </row>
    <row r="1063" spans="13:69" ht="12.75">
      <c r="M1063" s="37"/>
      <c r="N1063" s="37"/>
      <c r="O1063" s="36"/>
      <c r="P1063" s="33"/>
      <c r="BP1063" s="29"/>
      <c r="BQ1063" s="29"/>
    </row>
    <row r="1064" spans="13:69" ht="12.75">
      <c r="M1064" s="37"/>
      <c r="N1064" s="37"/>
      <c r="O1064" s="36"/>
      <c r="P1064" s="33"/>
      <c r="BP1064" s="29"/>
      <c r="BQ1064" s="29"/>
    </row>
    <row r="1065" spans="13:69" ht="12.75">
      <c r="M1065" s="37"/>
      <c r="N1065" s="37"/>
      <c r="O1065" s="36"/>
      <c r="P1065" s="33"/>
      <c r="BP1065" s="29"/>
      <c r="BQ1065" s="29"/>
    </row>
    <row r="1066" spans="13:69" ht="12.75">
      <c r="M1066" s="37"/>
      <c r="N1066" s="37"/>
      <c r="O1066" s="36"/>
      <c r="P1066" s="33"/>
      <c r="BP1066" s="29"/>
      <c r="BQ1066" s="29"/>
    </row>
    <row r="1067" spans="13:69" ht="12.75">
      <c r="M1067" s="37"/>
      <c r="N1067" s="37"/>
      <c r="O1067" s="36"/>
      <c r="P1067" s="33"/>
      <c r="BP1067" s="29"/>
      <c r="BQ1067" s="29"/>
    </row>
    <row r="1068" spans="13:69" ht="12.75">
      <c r="M1068" s="37"/>
      <c r="N1068" s="37"/>
      <c r="O1068" s="36"/>
      <c r="P1068" s="33"/>
      <c r="BP1068" s="29"/>
      <c r="BQ1068" s="29"/>
    </row>
    <row r="1069" spans="13:69" ht="12.75">
      <c r="M1069" s="37"/>
      <c r="N1069" s="37"/>
      <c r="O1069" s="36"/>
      <c r="P1069" s="33"/>
      <c r="BP1069" s="29"/>
      <c r="BQ1069" s="29"/>
    </row>
    <row r="1070" spans="13:69" ht="12.75">
      <c r="M1070" s="37"/>
      <c r="N1070" s="37"/>
      <c r="O1070" s="36"/>
      <c r="P1070" s="33"/>
      <c r="BP1070" s="29"/>
      <c r="BQ1070" s="29"/>
    </row>
    <row r="1071" spans="13:69" ht="12.75">
      <c r="M1071" s="37"/>
      <c r="N1071" s="37"/>
      <c r="O1071" s="36"/>
      <c r="P1071" s="33"/>
      <c r="BP1071" s="29"/>
      <c r="BQ1071" s="29"/>
    </row>
    <row r="1072" spans="13:69" ht="12.75">
      <c r="M1072" s="37"/>
      <c r="N1072" s="37"/>
      <c r="O1072" s="36"/>
      <c r="P1072" s="33"/>
      <c r="BP1072" s="29"/>
      <c r="BQ1072" s="29"/>
    </row>
    <row r="1073" spans="13:69" ht="12.75">
      <c r="M1073" s="37"/>
      <c r="N1073" s="37"/>
      <c r="O1073" s="36"/>
      <c r="P1073" s="33"/>
      <c r="BP1073" s="29"/>
      <c r="BQ1073" s="29"/>
    </row>
    <row r="1074" spans="13:69" ht="12.75">
      <c r="M1074" s="37"/>
      <c r="N1074" s="37"/>
      <c r="O1074" s="36"/>
      <c r="P1074" s="33"/>
      <c r="BP1074" s="29"/>
      <c r="BQ1074" s="29"/>
    </row>
    <row r="1075" spans="13:69" ht="12.75">
      <c r="M1075" s="37"/>
      <c r="N1075" s="37"/>
      <c r="O1075" s="36"/>
      <c r="P1075" s="33"/>
      <c r="BP1075" s="29"/>
      <c r="BQ1075" s="29"/>
    </row>
    <row r="1076" spans="13:69" ht="12.75">
      <c r="M1076" s="37"/>
      <c r="N1076" s="37"/>
      <c r="O1076" s="36"/>
      <c r="P1076" s="33"/>
      <c r="BP1076" s="29"/>
      <c r="BQ1076" s="29"/>
    </row>
    <row r="1077" spans="13:69" ht="12.75">
      <c r="M1077" s="37"/>
      <c r="N1077" s="37"/>
      <c r="O1077" s="36"/>
      <c r="P1077" s="33"/>
      <c r="BP1077" s="29"/>
      <c r="BQ1077" s="29"/>
    </row>
    <row r="1078" spans="13:69" ht="12.75">
      <c r="M1078" s="37"/>
      <c r="N1078" s="37"/>
      <c r="O1078" s="36"/>
      <c r="P1078" s="33"/>
      <c r="BP1078" s="29"/>
      <c r="BQ1078" s="29"/>
    </row>
    <row r="1079" spans="13:69" ht="12.75">
      <c r="M1079" s="37"/>
      <c r="N1079" s="37"/>
      <c r="O1079" s="36"/>
      <c r="P1079" s="33"/>
      <c r="BP1079" s="29"/>
      <c r="BQ1079" s="29"/>
    </row>
    <row r="1080" spans="13:69" ht="12.75">
      <c r="M1080" s="37"/>
      <c r="N1080" s="37"/>
      <c r="O1080" s="36"/>
      <c r="P1080" s="33"/>
      <c r="BP1080" s="29"/>
      <c r="BQ1080" s="29"/>
    </row>
    <row r="1081" spans="13:69" ht="12.75">
      <c r="M1081" s="37"/>
      <c r="N1081" s="37"/>
      <c r="O1081" s="36"/>
      <c r="P1081" s="33"/>
      <c r="BP1081" s="29"/>
      <c r="BQ1081" s="29"/>
    </row>
    <row r="1082" spans="13:69" ht="12.75">
      <c r="M1082" s="37"/>
      <c r="N1082" s="37"/>
      <c r="O1082" s="36"/>
      <c r="P1082" s="33"/>
      <c r="BP1082" s="29"/>
      <c r="BQ1082" s="29"/>
    </row>
    <row r="1083" spans="13:69" ht="12.75">
      <c r="M1083" s="37"/>
      <c r="N1083" s="37"/>
      <c r="O1083" s="36"/>
      <c r="P1083" s="33"/>
      <c r="BP1083" s="29"/>
      <c r="BQ1083" s="29"/>
    </row>
    <row r="1084" spans="13:69" ht="12.75">
      <c r="M1084" s="37"/>
      <c r="N1084" s="37"/>
      <c r="O1084" s="36"/>
      <c r="P1084" s="33"/>
      <c r="BP1084" s="29"/>
      <c r="BQ1084" s="29"/>
    </row>
    <row r="1085" spans="13:69" ht="12.75">
      <c r="M1085" s="37"/>
      <c r="N1085" s="37"/>
      <c r="O1085" s="36"/>
      <c r="P1085" s="33"/>
      <c r="BP1085" s="29"/>
      <c r="BQ1085" s="29"/>
    </row>
    <row r="1086" spans="13:69" ht="12.75">
      <c r="M1086" s="37"/>
      <c r="N1086" s="37"/>
      <c r="O1086" s="36"/>
      <c r="P1086" s="33"/>
      <c r="BP1086" s="29"/>
      <c r="BQ1086" s="29"/>
    </row>
    <row r="1087" spans="13:69" ht="12.75">
      <c r="M1087" s="37"/>
      <c r="N1087" s="37"/>
      <c r="O1087" s="36"/>
      <c r="P1087" s="33"/>
      <c r="BP1087" s="29"/>
      <c r="BQ1087" s="29"/>
    </row>
    <row r="1088" spans="13:69" ht="12.75">
      <c r="M1088" s="37"/>
      <c r="N1088" s="37"/>
      <c r="O1088" s="36"/>
      <c r="P1088" s="33"/>
      <c r="BP1088" s="29"/>
      <c r="BQ1088" s="29"/>
    </row>
    <row r="1089" spans="13:69" ht="12.75">
      <c r="M1089" s="37"/>
      <c r="N1089" s="37"/>
      <c r="O1089" s="36"/>
      <c r="P1089" s="33"/>
      <c r="BP1089" s="29"/>
      <c r="BQ1089" s="29"/>
    </row>
    <row r="1090" spans="13:69" ht="12.75">
      <c r="M1090" s="37"/>
      <c r="N1090" s="37"/>
      <c r="O1090" s="36"/>
      <c r="P1090" s="33"/>
      <c r="BP1090" s="29"/>
      <c r="BQ1090" s="29"/>
    </row>
    <row r="1091" spans="13:69" ht="12.75">
      <c r="M1091" s="37"/>
      <c r="N1091" s="37"/>
      <c r="O1091" s="36"/>
      <c r="P1091" s="33"/>
      <c r="BP1091" s="29"/>
      <c r="BQ1091" s="29"/>
    </row>
    <row r="1092" spans="13:69" ht="12.75">
      <c r="M1092" s="37"/>
      <c r="N1092" s="37"/>
      <c r="O1092" s="36"/>
      <c r="P1092" s="33"/>
      <c r="BP1092" s="29"/>
      <c r="BQ1092" s="29"/>
    </row>
    <row r="1093" spans="13:69" ht="12.75">
      <c r="M1093" s="37"/>
      <c r="N1093" s="37"/>
      <c r="O1093" s="36"/>
      <c r="P1093" s="33"/>
      <c r="BP1093" s="29"/>
      <c r="BQ1093" s="29"/>
    </row>
    <row r="1094" spans="13:69" ht="12.75">
      <c r="M1094" s="37"/>
      <c r="N1094" s="37"/>
      <c r="O1094" s="36"/>
      <c r="P1094" s="33"/>
      <c r="BP1094" s="29"/>
      <c r="BQ1094" s="29"/>
    </row>
    <row r="1095" spans="13:69" ht="12.75">
      <c r="M1095" s="37"/>
      <c r="N1095" s="37"/>
      <c r="O1095" s="36"/>
      <c r="P1095" s="33"/>
      <c r="BP1095" s="29"/>
      <c r="BQ1095" s="29"/>
    </row>
    <row r="1096" spans="13:69" ht="12.75">
      <c r="M1096" s="37"/>
      <c r="N1096" s="37"/>
      <c r="O1096" s="36"/>
      <c r="P1096" s="33"/>
      <c r="BP1096" s="29"/>
      <c r="BQ1096" s="29"/>
    </row>
    <row r="1097" spans="13:69" ht="12.75">
      <c r="M1097" s="37"/>
      <c r="N1097" s="37"/>
      <c r="O1097" s="36"/>
      <c r="P1097" s="33"/>
      <c r="BP1097" s="29"/>
      <c r="BQ1097" s="29"/>
    </row>
    <row r="1098" spans="13:69" ht="12.75">
      <c r="M1098" s="37"/>
      <c r="N1098" s="37"/>
      <c r="O1098" s="36"/>
      <c r="P1098" s="33"/>
      <c r="BP1098" s="29"/>
      <c r="BQ1098" s="29"/>
    </row>
    <row r="1099" spans="13:69" ht="12.75">
      <c r="M1099" s="37"/>
      <c r="N1099" s="37"/>
      <c r="O1099" s="36"/>
      <c r="P1099" s="33"/>
      <c r="BP1099" s="29"/>
      <c r="BQ1099" s="29"/>
    </row>
    <row r="1100" spans="13:69" ht="12.75">
      <c r="M1100" s="37"/>
      <c r="N1100" s="37"/>
      <c r="O1100" s="36"/>
      <c r="P1100" s="33"/>
      <c r="BP1100" s="29"/>
      <c r="BQ1100" s="29"/>
    </row>
    <row r="1101" spans="13:69" ht="12.75">
      <c r="M1101" s="37"/>
      <c r="N1101" s="37"/>
      <c r="O1101" s="36"/>
      <c r="P1101" s="33"/>
      <c r="BP1101" s="29"/>
      <c r="BQ1101" s="29"/>
    </row>
    <row r="1102" spans="13:69" ht="12.75">
      <c r="M1102" s="37"/>
      <c r="N1102" s="37"/>
      <c r="O1102" s="36"/>
      <c r="P1102" s="33"/>
      <c r="BP1102" s="29"/>
      <c r="BQ1102" s="29"/>
    </row>
    <row r="1103" spans="13:69" ht="12.75">
      <c r="M1103" s="37"/>
      <c r="N1103" s="37"/>
      <c r="O1103" s="36"/>
      <c r="P1103" s="33"/>
      <c r="BP1103" s="29"/>
      <c r="BQ1103" s="29"/>
    </row>
    <row r="1104" spans="13:69" ht="12.75">
      <c r="M1104" s="37"/>
      <c r="N1104" s="37"/>
      <c r="O1104" s="36"/>
      <c r="P1104" s="33"/>
      <c r="BP1104" s="29"/>
      <c r="BQ1104" s="29"/>
    </row>
    <row r="1105" spans="13:69" ht="12.75">
      <c r="M1105" s="37"/>
      <c r="N1105" s="37"/>
      <c r="O1105" s="36"/>
      <c r="P1105" s="33"/>
      <c r="BP1105" s="29"/>
      <c r="BQ1105" s="29"/>
    </row>
    <row r="1106" spans="13:69" ht="12.75">
      <c r="M1106" s="37"/>
      <c r="N1106" s="37"/>
      <c r="O1106" s="36"/>
      <c r="P1106" s="33"/>
      <c r="BP1106" s="29"/>
      <c r="BQ1106" s="29"/>
    </row>
    <row r="1107" spans="13:69" ht="12.75">
      <c r="M1107" s="37"/>
      <c r="N1107" s="37"/>
      <c r="O1107" s="36"/>
      <c r="P1107" s="33"/>
      <c r="BP1107" s="29"/>
      <c r="BQ1107" s="29"/>
    </row>
    <row r="1108" spans="13:69" ht="12.75">
      <c r="M1108" s="37"/>
      <c r="N1108" s="37"/>
      <c r="O1108" s="36"/>
      <c r="P1108" s="33"/>
      <c r="BP1108" s="29"/>
      <c r="BQ1108" s="29"/>
    </row>
    <row r="1109" spans="13:69" ht="12.75">
      <c r="M1109" s="37"/>
      <c r="N1109" s="37"/>
      <c r="O1109" s="36"/>
      <c r="P1109" s="33"/>
      <c r="BP1109" s="29"/>
      <c r="BQ1109" s="29"/>
    </row>
    <row r="1110" spans="13:69" ht="12.75">
      <c r="M1110" s="37"/>
      <c r="N1110" s="37"/>
      <c r="O1110" s="36"/>
      <c r="P1110" s="33"/>
      <c r="BP1110" s="29"/>
      <c r="BQ1110" s="29"/>
    </row>
    <row r="1111" spans="13:69" ht="12.75">
      <c r="M1111" s="37"/>
      <c r="N1111" s="37"/>
      <c r="O1111" s="36"/>
      <c r="P1111" s="33"/>
      <c r="BP1111" s="29"/>
      <c r="BQ1111" s="29"/>
    </row>
    <row r="1112" spans="13:69" ht="12.75">
      <c r="M1112" s="37"/>
      <c r="N1112" s="37"/>
      <c r="O1112" s="36"/>
      <c r="P1112" s="33"/>
      <c r="BP1112" s="29"/>
      <c r="BQ1112" s="29"/>
    </row>
    <row r="1113" spans="13:69" ht="12.75">
      <c r="M1113" s="37"/>
      <c r="N1113" s="37"/>
      <c r="O1113" s="36"/>
      <c r="P1113" s="33"/>
      <c r="BP1113" s="29"/>
      <c r="BQ1113" s="29"/>
    </row>
    <row r="1114" spans="13:69" ht="12.75">
      <c r="M1114" s="37"/>
      <c r="N1114" s="37"/>
      <c r="O1114" s="36"/>
      <c r="P1114" s="33"/>
      <c r="BP1114" s="29"/>
      <c r="BQ1114" s="29"/>
    </row>
    <row r="1115" spans="13:69" ht="12.75">
      <c r="M1115" s="37"/>
      <c r="N1115" s="37"/>
      <c r="O1115" s="36"/>
      <c r="P1115" s="33"/>
      <c r="BP1115" s="29"/>
      <c r="BQ1115" s="29"/>
    </row>
    <row r="1116" spans="13:69" ht="12.75">
      <c r="M1116" s="37"/>
      <c r="N1116" s="37"/>
      <c r="O1116" s="36"/>
      <c r="P1116" s="33"/>
      <c r="BP1116" s="29"/>
      <c r="BQ1116" s="29"/>
    </row>
    <row r="1117" spans="13:69" ht="12.75">
      <c r="M1117" s="37"/>
      <c r="N1117" s="37"/>
      <c r="O1117" s="36"/>
      <c r="P1117" s="33"/>
      <c r="BP1117" s="29"/>
      <c r="BQ1117" s="29"/>
    </row>
    <row r="1118" spans="13:69" ht="12.75">
      <c r="M1118" s="37"/>
      <c r="N1118" s="37"/>
      <c r="O1118" s="36"/>
      <c r="P1118" s="33"/>
      <c r="BP1118" s="29"/>
      <c r="BQ1118" s="29"/>
    </row>
    <row r="1119" spans="13:69" ht="12.75">
      <c r="M1119" s="37"/>
      <c r="N1119" s="37"/>
      <c r="O1119" s="36"/>
      <c r="P1119" s="33"/>
      <c r="BP1119" s="29"/>
      <c r="BQ1119" s="29"/>
    </row>
    <row r="1120" spans="13:69" ht="12.75">
      <c r="M1120" s="37"/>
      <c r="N1120" s="37"/>
      <c r="O1120" s="36"/>
      <c r="P1120" s="33"/>
      <c r="BP1120" s="29"/>
      <c r="BQ1120" s="29"/>
    </row>
    <row r="1121" spans="13:69" ht="12.75">
      <c r="M1121" s="37"/>
      <c r="N1121" s="37"/>
      <c r="O1121" s="36"/>
      <c r="P1121" s="33"/>
      <c r="BP1121" s="29"/>
      <c r="BQ1121" s="29"/>
    </row>
    <row r="1122" spans="13:69" ht="12.75">
      <c r="M1122" s="37"/>
      <c r="N1122" s="37"/>
      <c r="O1122" s="36"/>
      <c r="P1122" s="33"/>
      <c r="BP1122" s="29"/>
      <c r="BQ1122" s="29"/>
    </row>
    <row r="1123" spans="13:69" ht="12.75">
      <c r="M1123" s="37"/>
      <c r="N1123" s="37"/>
      <c r="O1123" s="36"/>
      <c r="P1123" s="33"/>
      <c r="BP1123" s="29"/>
      <c r="BQ1123" s="29"/>
    </row>
    <row r="1124" spans="13:69" ht="12.75">
      <c r="M1124" s="37"/>
      <c r="N1124" s="37"/>
      <c r="O1124" s="36"/>
      <c r="P1124" s="33"/>
      <c r="BP1124" s="29"/>
      <c r="BQ1124" s="29"/>
    </row>
    <row r="1125" spans="13:69" ht="12.75">
      <c r="M1125" s="37"/>
      <c r="N1125" s="37"/>
      <c r="O1125" s="36"/>
      <c r="P1125" s="33"/>
      <c r="BP1125" s="29"/>
      <c r="BQ1125" s="29"/>
    </row>
    <row r="1126" spans="13:69" ht="12.75">
      <c r="M1126" s="37"/>
      <c r="N1126" s="37"/>
      <c r="O1126" s="36"/>
      <c r="P1126" s="33"/>
      <c r="BP1126" s="29"/>
      <c r="BQ1126" s="29"/>
    </row>
    <row r="1127" spans="13:69" ht="12.75">
      <c r="M1127" s="37"/>
      <c r="N1127" s="37"/>
      <c r="O1127" s="36"/>
      <c r="P1127" s="33"/>
      <c r="BP1127" s="29"/>
      <c r="BQ1127" s="29"/>
    </row>
    <row r="1128" spans="13:69" ht="12.75">
      <c r="M1128" s="37"/>
      <c r="N1128" s="37"/>
      <c r="O1128" s="36"/>
      <c r="P1128" s="33"/>
      <c r="BP1128" s="29"/>
      <c r="BQ1128" s="29"/>
    </row>
    <row r="1129" spans="13:69" ht="12.75">
      <c r="M1129" s="37"/>
      <c r="N1129" s="37"/>
      <c r="O1129" s="36"/>
      <c r="P1129" s="33"/>
      <c r="BP1129" s="29"/>
      <c r="BQ1129" s="29"/>
    </row>
    <row r="1130" spans="13:69" ht="12.75">
      <c r="M1130" s="37"/>
      <c r="N1130" s="37"/>
      <c r="O1130" s="36"/>
      <c r="P1130" s="33"/>
      <c r="BP1130" s="29"/>
      <c r="BQ1130" s="29"/>
    </row>
    <row r="1131" spans="13:69" ht="12.75">
      <c r="M1131" s="37"/>
      <c r="N1131" s="37"/>
      <c r="O1131" s="36"/>
      <c r="P1131" s="33"/>
      <c r="BP1131" s="29"/>
      <c r="BQ1131" s="29"/>
    </row>
    <row r="1132" spans="13:69" ht="12.75">
      <c r="M1132" s="37"/>
      <c r="N1132" s="37"/>
      <c r="O1132" s="36"/>
      <c r="P1132" s="33"/>
      <c r="BP1132" s="29"/>
      <c r="BQ1132" s="29"/>
    </row>
    <row r="1133" spans="13:69" ht="12.75">
      <c r="M1133" s="37"/>
      <c r="N1133" s="37"/>
      <c r="O1133" s="36"/>
      <c r="P1133" s="33"/>
      <c r="BP1133" s="29"/>
      <c r="BQ1133" s="29"/>
    </row>
    <row r="1134" spans="13:69" ht="12.75">
      <c r="M1134" s="37"/>
      <c r="N1134" s="37"/>
      <c r="O1134" s="36"/>
      <c r="P1134" s="33"/>
      <c r="BP1134" s="29"/>
      <c r="BQ1134" s="29"/>
    </row>
    <row r="1135" spans="13:69" ht="12.75">
      <c r="M1135" s="37"/>
      <c r="N1135" s="37"/>
      <c r="O1135" s="36"/>
      <c r="P1135" s="33"/>
      <c r="BP1135" s="29"/>
      <c r="BQ1135" s="29"/>
    </row>
    <row r="1136" spans="13:69" ht="12.75">
      <c r="M1136" s="37"/>
      <c r="N1136" s="37"/>
      <c r="O1136" s="36"/>
      <c r="P1136" s="33"/>
      <c r="BP1136" s="29"/>
      <c r="BQ1136" s="29"/>
    </row>
    <row r="1137" spans="13:69" ht="12.75">
      <c r="M1137" s="37"/>
      <c r="N1137" s="37"/>
      <c r="O1137" s="36"/>
      <c r="P1137" s="33"/>
      <c r="BP1137" s="29"/>
      <c r="BQ1137" s="29"/>
    </row>
    <row r="1138" spans="13:69" ht="12.75">
      <c r="M1138" s="37"/>
      <c r="N1138" s="37"/>
      <c r="O1138" s="36"/>
      <c r="P1138" s="33"/>
      <c r="BP1138" s="29"/>
      <c r="BQ1138" s="29"/>
    </row>
    <row r="1139" spans="13:69" ht="12.75">
      <c r="M1139" s="37"/>
      <c r="N1139" s="37"/>
      <c r="O1139" s="36"/>
      <c r="P1139" s="33"/>
      <c r="BP1139" s="29"/>
      <c r="BQ1139" s="29"/>
    </row>
    <row r="1140" spans="13:69" ht="12.75">
      <c r="M1140" s="37"/>
      <c r="N1140" s="37"/>
      <c r="O1140" s="36"/>
      <c r="P1140" s="33"/>
      <c r="BP1140" s="29"/>
      <c r="BQ1140" s="29"/>
    </row>
    <row r="1141" spans="13:69" ht="12.75">
      <c r="M1141" s="37"/>
      <c r="N1141" s="37"/>
      <c r="O1141" s="36"/>
      <c r="P1141" s="33"/>
      <c r="BP1141" s="29"/>
      <c r="BQ1141" s="29"/>
    </row>
    <row r="1142" spans="13:69" ht="12.75">
      <c r="M1142" s="37"/>
      <c r="N1142" s="37"/>
      <c r="O1142" s="36"/>
      <c r="P1142" s="33"/>
      <c r="BP1142" s="29"/>
      <c r="BQ1142" s="29"/>
    </row>
    <row r="1143" spans="13:69" ht="12.75">
      <c r="M1143" s="37"/>
      <c r="N1143" s="37"/>
      <c r="O1143" s="36"/>
      <c r="P1143" s="33"/>
      <c r="BP1143" s="29"/>
      <c r="BQ1143" s="29"/>
    </row>
    <row r="1144" spans="13:69" ht="12.75">
      <c r="M1144" s="37"/>
      <c r="N1144" s="37"/>
      <c r="O1144" s="36"/>
      <c r="P1144" s="33"/>
      <c r="BP1144" s="29"/>
      <c r="BQ1144" s="29"/>
    </row>
    <row r="1145" spans="13:69" ht="12.75">
      <c r="M1145" s="37"/>
      <c r="N1145" s="37"/>
      <c r="O1145" s="36"/>
      <c r="P1145" s="33"/>
      <c r="BP1145" s="29"/>
      <c r="BQ1145" s="29"/>
    </row>
    <row r="1146" spans="13:69" ht="12.75">
      <c r="M1146" s="37"/>
      <c r="N1146" s="37"/>
      <c r="O1146" s="36"/>
      <c r="P1146" s="33"/>
      <c r="BP1146" s="29"/>
      <c r="BQ1146" s="29"/>
    </row>
    <row r="1147" spans="13:69" ht="12.75">
      <c r="M1147" s="37"/>
      <c r="N1147" s="37"/>
      <c r="O1147" s="36"/>
      <c r="P1147" s="33"/>
      <c r="BP1147" s="29"/>
      <c r="BQ1147" s="29"/>
    </row>
    <row r="1148" spans="13:69" ht="12.75">
      <c r="M1148" s="37"/>
      <c r="N1148" s="37"/>
      <c r="O1148" s="36"/>
      <c r="P1148" s="33"/>
      <c r="BP1148" s="29"/>
      <c r="BQ1148" s="29"/>
    </row>
    <row r="1149" spans="13:69" ht="12.75">
      <c r="M1149" s="37"/>
      <c r="N1149" s="37"/>
      <c r="O1149" s="36"/>
      <c r="P1149" s="33"/>
      <c r="BP1149" s="29"/>
      <c r="BQ1149" s="29"/>
    </row>
    <row r="1150" spans="13:69" ht="12.75">
      <c r="M1150" s="37"/>
      <c r="N1150" s="37"/>
      <c r="O1150" s="36"/>
      <c r="P1150" s="33"/>
      <c r="BP1150" s="29"/>
      <c r="BQ1150" s="29"/>
    </row>
    <row r="1151" spans="13:69" ht="12.75">
      <c r="M1151" s="37"/>
      <c r="N1151" s="37"/>
      <c r="O1151" s="36"/>
      <c r="P1151" s="33"/>
      <c r="BP1151" s="29"/>
      <c r="BQ1151" s="29"/>
    </row>
    <row r="1152" spans="13:69" ht="12.75">
      <c r="M1152" s="37"/>
      <c r="N1152" s="37"/>
      <c r="O1152" s="36"/>
      <c r="P1152" s="33"/>
      <c r="BP1152" s="29"/>
      <c r="BQ1152" s="29"/>
    </row>
    <row r="1153" spans="13:69" ht="12.75">
      <c r="M1153" s="37"/>
      <c r="N1153" s="37"/>
      <c r="O1153" s="36"/>
      <c r="P1153" s="33"/>
      <c r="BP1153" s="29"/>
      <c r="BQ1153" s="29"/>
    </row>
    <row r="1154" spans="13:69" ht="12.75">
      <c r="M1154" s="37"/>
      <c r="N1154" s="37"/>
      <c r="O1154" s="36"/>
      <c r="P1154" s="33"/>
      <c r="BP1154" s="29"/>
      <c r="BQ1154" s="29"/>
    </row>
    <row r="1155" spans="13:69" ht="12.75">
      <c r="M1155" s="37"/>
      <c r="N1155" s="37"/>
      <c r="O1155" s="36"/>
      <c r="P1155" s="33"/>
      <c r="BP1155" s="29"/>
      <c r="BQ1155" s="29"/>
    </row>
    <row r="1156" spans="13:69" ht="12.75">
      <c r="M1156" s="37"/>
      <c r="N1156" s="37"/>
      <c r="O1156" s="36"/>
      <c r="P1156" s="33"/>
      <c r="BP1156" s="29"/>
      <c r="BQ1156" s="29"/>
    </row>
    <row r="1157" spans="13:69" ht="12.75">
      <c r="M1157" s="37"/>
      <c r="N1157" s="37"/>
      <c r="O1157" s="36"/>
      <c r="P1157" s="33"/>
      <c r="BP1157" s="29"/>
      <c r="BQ1157" s="29"/>
    </row>
    <row r="1158" spans="13:69" ht="12.75">
      <c r="M1158" s="37"/>
      <c r="N1158" s="37"/>
      <c r="O1158" s="36"/>
      <c r="P1158" s="33"/>
      <c r="BP1158" s="29"/>
      <c r="BQ1158" s="29"/>
    </row>
    <row r="1159" spans="13:69" ht="12.75">
      <c r="M1159" s="37"/>
      <c r="N1159" s="37"/>
      <c r="O1159" s="36"/>
      <c r="P1159" s="33"/>
      <c r="BP1159" s="29"/>
      <c r="BQ1159" s="29"/>
    </row>
    <row r="1160" spans="13:69" ht="12.75">
      <c r="M1160" s="37"/>
      <c r="N1160" s="37"/>
      <c r="O1160" s="36"/>
      <c r="P1160" s="33"/>
      <c r="BP1160" s="29"/>
      <c r="BQ1160" s="29"/>
    </row>
    <row r="1161" spans="13:69" ht="12.75">
      <c r="M1161" s="37"/>
      <c r="N1161" s="37"/>
      <c r="O1161" s="36"/>
      <c r="P1161" s="33"/>
      <c r="BP1161" s="29"/>
      <c r="BQ1161" s="29"/>
    </row>
    <row r="1162" spans="13:69" ht="12.75">
      <c r="M1162" s="37"/>
      <c r="N1162" s="37"/>
      <c r="O1162" s="36"/>
      <c r="P1162" s="33"/>
      <c r="BP1162" s="29"/>
      <c r="BQ1162" s="29"/>
    </row>
    <row r="1163" spans="13:69" ht="12.75">
      <c r="M1163" s="37"/>
      <c r="N1163" s="37"/>
      <c r="O1163" s="36"/>
      <c r="P1163" s="33"/>
      <c r="BP1163" s="29"/>
      <c r="BQ1163" s="29"/>
    </row>
    <row r="1164" spans="13:69" ht="12.75">
      <c r="M1164" s="37"/>
      <c r="N1164" s="37"/>
      <c r="O1164" s="36"/>
      <c r="P1164" s="33"/>
      <c r="BP1164" s="29"/>
      <c r="BQ1164" s="29"/>
    </row>
    <row r="1165" spans="13:69" ht="12.75">
      <c r="M1165" s="37"/>
      <c r="N1165" s="37"/>
      <c r="O1165" s="36"/>
      <c r="P1165" s="33"/>
      <c r="BP1165" s="29"/>
      <c r="BQ1165" s="29"/>
    </row>
    <row r="1166" spans="13:69" ht="12.75">
      <c r="M1166" s="37"/>
      <c r="N1166" s="37"/>
      <c r="O1166" s="36"/>
      <c r="P1166" s="33"/>
      <c r="BP1166" s="29"/>
      <c r="BQ1166" s="29"/>
    </row>
    <row r="1167" spans="13:69" ht="12.75">
      <c r="M1167" s="37"/>
      <c r="N1167" s="37"/>
      <c r="O1167" s="36"/>
      <c r="P1167" s="33"/>
      <c r="BP1167" s="29"/>
      <c r="BQ1167" s="29"/>
    </row>
    <row r="1168" spans="13:69" ht="12.75">
      <c r="M1168" s="37"/>
      <c r="N1168" s="37"/>
      <c r="O1168" s="36"/>
      <c r="P1168" s="33"/>
      <c r="BP1168" s="29"/>
      <c r="BQ1168" s="29"/>
    </row>
    <row r="1169" spans="13:69" ht="12.75">
      <c r="M1169" s="37"/>
      <c r="N1169" s="37"/>
      <c r="O1169" s="36"/>
      <c r="P1169" s="33"/>
      <c r="BP1169" s="29"/>
      <c r="BQ1169" s="29"/>
    </row>
    <row r="1170" spans="13:69" ht="12.75">
      <c r="M1170" s="37"/>
      <c r="N1170" s="37"/>
      <c r="O1170" s="36"/>
      <c r="P1170" s="33"/>
      <c r="BP1170" s="29"/>
      <c r="BQ1170" s="29"/>
    </row>
    <row r="1171" spans="13:69" ht="12.75">
      <c r="M1171" s="37"/>
      <c r="N1171" s="37"/>
      <c r="O1171" s="36"/>
      <c r="P1171" s="33"/>
      <c r="BP1171" s="29"/>
      <c r="BQ1171" s="29"/>
    </row>
    <row r="1172" spans="13:69" ht="12.75">
      <c r="M1172" s="37"/>
      <c r="N1172" s="37"/>
      <c r="O1172" s="36"/>
      <c r="P1172" s="33"/>
      <c r="BP1172" s="29"/>
      <c r="BQ1172" s="29"/>
    </row>
    <row r="1173" spans="13:69" ht="12.75">
      <c r="M1173" s="37"/>
      <c r="N1173" s="37"/>
      <c r="O1173" s="36"/>
      <c r="P1173" s="33"/>
      <c r="BP1173" s="29"/>
      <c r="BQ1173" s="29"/>
    </row>
    <row r="1174" spans="13:69" ht="12.75">
      <c r="M1174" s="37"/>
      <c r="N1174" s="37"/>
      <c r="O1174" s="36"/>
      <c r="P1174" s="33"/>
      <c r="BP1174" s="29"/>
      <c r="BQ1174" s="29"/>
    </row>
    <row r="1175" spans="13:69" ht="12.75">
      <c r="M1175" s="37"/>
      <c r="N1175" s="37"/>
      <c r="O1175" s="36"/>
      <c r="P1175" s="33"/>
      <c r="BP1175" s="29"/>
      <c r="BQ1175" s="29"/>
    </row>
    <row r="1176" spans="13:69" ht="12.75">
      <c r="M1176" s="37"/>
      <c r="N1176" s="37"/>
      <c r="O1176" s="36"/>
      <c r="P1176" s="33"/>
      <c r="BP1176" s="29"/>
      <c r="BQ1176" s="29"/>
    </row>
    <row r="1177" spans="13:69" ht="12.75">
      <c r="M1177" s="37"/>
      <c r="N1177" s="37"/>
      <c r="O1177" s="36"/>
      <c r="P1177" s="33"/>
      <c r="BP1177" s="29"/>
      <c r="BQ1177" s="29"/>
    </row>
    <row r="1178" spans="13:69" ht="12.75">
      <c r="M1178" s="37"/>
      <c r="N1178" s="37"/>
      <c r="O1178" s="36"/>
      <c r="P1178" s="33"/>
      <c r="BP1178" s="29"/>
      <c r="BQ1178" s="29"/>
    </row>
    <row r="1179" spans="13:69" ht="12.75">
      <c r="M1179" s="37"/>
      <c r="N1179" s="37"/>
      <c r="O1179" s="36"/>
      <c r="P1179" s="33"/>
      <c r="BP1179" s="29"/>
      <c r="BQ1179" s="29"/>
    </row>
    <row r="1180" spans="13:69" ht="12.75">
      <c r="M1180" s="37"/>
      <c r="N1180" s="37"/>
      <c r="O1180" s="36"/>
      <c r="P1180" s="33"/>
      <c r="BP1180" s="29"/>
      <c r="BQ1180" s="29"/>
    </row>
    <row r="1181" spans="13:69" ht="12.75">
      <c r="M1181" s="37"/>
      <c r="N1181" s="37"/>
      <c r="O1181" s="36"/>
      <c r="P1181" s="33"/>
      <c r="BP1181" s="29"/>
      <c r="BQ1181" s="29"/>
    </row>
    <row r="1182" spans="13:69" ht="12.75">
      <c r="M1182" s="37"/>
      <c r="N1182" s="37"/>
      <c r="O1182" s="36"/>
      <c r="P1182" s="33"/>
      <c r="BP1182" s="29"/>
      <c r="BQ1182" s="29"/>
    </row>
    <row r="1183" spans="13:69" ht="12.75">
      <c r="M1183" s="37"/>
      <c r="N1183" s="37"/>
      <c r="O1183" s="36"/>
      <c r="P1183" s="33"/>
      <c r="BP1183" s="29"/>
      <c r="BQ1183" s="29"/>
    </row>
    <row r="1184" spans="13:69" ht="12.75">
      <c r="M1184" s="37"/>
      <c r="N1184" s="37"/>
      <c r="O1184" s="36"/>
      <c r="P1184" s="33"/>
      <c r="BP1184" s="29"/>
      <c r="BQ1184" s="29"/>
    </row>
    <row r="1185" spans="13:69" ht="12.75">
      <c r="M1185" s="37"/>
      <c r="N1185" s="37"/>
      <c r="O1185" s="36"/>
      <c r="P1185" s="33"/>
      <c r="BP1185" s="29"/>
      <c r="BQ1185" s="29"/>
    </row>
    <row r="1186" spans="13:69" ht="12.75">
      <c r="M1186" s="37"/>
      <c r="N1186" s="37"/>
      <c r="O1186" s="36"/>
      <c r="P1186" s="33"/>
      <c r="BP1186" s="29"/>
      <c r="BQ1186" s="29"/>
    </row>
    <row r="1187" spans="13:69" ht="12.75">
      <c r="M1187" s="37"/>
      <c r="N1187" s="37"/>
      <c r="O1187" s="36"/>
      <c r="P1187" s="33"/>
      <c r="BP1187" s="29"/>
      <c r="BQ1187" s="29"/>
    </row>
    <row r="1188" spans="13:69" ht="12.75">
      <c r="M1188" s="37"/>
      <c r="N1188" s="37"/>
      <c r="O1188" s="36"/>
      <c r="P1188" s="33"/>
      <c r="BP1188" s="29"/>
      <c r="BQ1188" s="29"/>
    </row>
    <row r="1189" spans="13:69" ht="12.75">
      <c r="M1189" s="37"/>
      <c r="N1189" s="37"/>
      <c r="O1189" s="36"/>
      <c r="P1189" s="33"/>
      <c r="BP1189" s="29"/>
      <c r="BQ1189" s="29"/>
    </row>
    <row r="1190" spans="13:69" ht="12.75">
      <c r="M1190" s="37"/>
      <c r="N1190" s="37"/>
      <c r="O1190" s="36"/>
      <c r="P1190" s="33"/>
      <c r="BP1190" s="29"/>
      <c r="BQ1190" s="29"/>
    </row>
    <row r="1191" spans="13:69" ht="12.75">
      <c r="M1191" s="37"/>
      <c r="N1191" s="37"/>
      <c r="O1191" s="36"/>
      <c r="P1191" s="33"/>
      <c r="BP1191" s="29"/>
      <c r="BQ1191" s="29"/>
    </row>
    <row r="1192" spans="13:69" ht="12.75">
      <c r="M1192" s="37"/>
      <c r="N1192" s="37"/>
      <c r="O1192" s="36"/>
      <c r="P1192" s="33"/>
      <c r="BP1192" s="29"/>
      <c r="BQ1192" s="29"/>
    </row>
    <row r="1193" spans="13:69" ht="12.75">
      <c r="M1193" s="37"/>
      <c r="N1193" s="37"/>
      <c r="O1193" s="36"/>
      <c r="P1193" s="33"/>
      <c r="BP1193" s="29"/>
      <c r="BQ1193" s="29"/>
    </row>
    <row r="1194" spans="13:69" ht="12.75">
      <c r="M1194" s="37"/>
      <c r="N1194" s="37"/>
      <c r="O1194" s="36"/>
      <c r="P1194" s="33"/>
      <c r="BP1194" s="29"/>
      <c r="BQ1194" s="29"/>
    </row>
    <row r="1195" spans="13:69" ht="12.75">
      <c r="M1195" s="37"/>
      <c r="N1195" s="37"/>
      <c r="O1195" s="36"/>
      <c r="P1195" s="33"/>
      <c r="BP1195" s="29"/>
      <c r="BQ1195" s="29"/>
    </row>
    <row r="1196" spans="13:69" ht="12.75">
      <c r="M1196" s="37"/>
      <c r="N1196" s="37"/>
      <c r="O1196" s="36"/>
      <c r="P1196" s="33"/>
      <c r="BP1196" s="29"/>
      <c r="BQ1196" s="29"/>
    </row>
    <row r="1197" spans="13:69" ht="12.75">
      <c r="M1197" s="37"/>
      <c r="N1197" s="37"/>
      <c r="O1197" s="36"/>
      <c r="P1197" s="33"/>
      <c r="BP1197" s="29"/>
      <c r="BQ1197" s="29"/>
    </row>
    <row r="1198" spans="13:69" ht="12.75">
      <c r="M1198" s="37"/>
      <c r="N1198" s="37"/>
      <c r="O1198" s="36"/>
      <c r="P1198" s="33"/>
      <c r="BP1198" s="29"/>
      <c r="BQ1198" s="29"/>
    </row>
    <row r="1199" spans="13:69" ht="12.75">
      <c r="M1199" s="37"/>
      <c r="N1199" s="37"/>
      <c r="O1199" s="36"/>
      <c r="P1199" s="33"/>
      <c r="BP1199" s="29"/>
      <c r="BQ1199" s="29"/>
    </row>
    <row r="1200" spans="13:69" ht="12.75">
      <c r="M1200" s="37"/>
      <c r="N1200" s="37"/>
      <c r="O1200" s="36"/>
      <c r="P1200" s="33"/>
      <c r="BP1200" s="29"/>
      <c r="BQ1200" s="29"/>
    </row>
    <row r="1201" spans="13:69" ht="12.75">
      <c r="M1201" s="37"/>
      <c r="N1201" s="37"/>
      <c r="O1201" s="36"/>
      <c r="P1201" s="33"/>
      <c r="BP1201" s="29"/>
      <c r="BQ1201" s="29"/>
    </row>
    <row r="1202" spans="13:69" ht="12.75">
      <c r="M1202" s="37"/>
      <c r="N1202" s="37"/>
      <c r="O1202" s="36"/>
      <c r="P1202" s="33"/>
      <c r="BP1202" s="29"/>
      <c r="BQ1202" s="29"/>
    </row>
    <row r="1203" spans="13:69" ht="12.75">
      <c r="M1203" s="37"/>
      <c r="N1203" s="37"/>
      <c r="O1203" s="36"/>
      <c r="P1203" s="33"/>
      <c r="BP1203" s="29"/>
      <c r="BQ1203" s="29"/>
    </row>
    <row r="1204" spans="13:69" ht="12.75">
      <c r="M1204" s="37"/>
      <c r="N1204" s="37"/>
      <c r="O1204" s="36"/>
      <c r="P1204" s="33"/>
      <c r="BP1204" s="29"/>
      <c r="BQ1204" s="29"/>
    </row>
    <row r="1205" spans="13:69" ht="12.75">
      <c r="M1205" s="37"/>
      <c r="N1205" s="37"/>
      <c r="O1205" s="36"/>
      <c r="P1205" s="33"/>
      <c r="BP1205" s="29"/>
      <c r="BQ1205" s="29"/>
    </row>
    <row r="1206" spans="13:69" ht="12.75">
      <c r="M1206" s="37"/>
      <c r="N1206" s="37"/>
      <c r="O1206" s="36"/>
      <c r="P1206" s="33"/>
      <c r="BP1206" s="29"/>
      <c r="BQ1206" s="29"/>
    </row>
    <row r="1207" spans="13:69" ht="12.75">
      <c r="M1207" s="37"/>
      <c r="N1207" s="37"/>
      <c r="O1207" s="36"/>
      <c r="P1207" s="33"/>
      <c r="BP1207" s="29"/>
      <c r="BQ1207" s="29"/>
    </row>
    <row r="1208" spans="13:69" ht="12.75">
      <c r="M1208" s="37"/>
      <c r="N1208" s="37"/>
      <c r="O1208" s="36"/>
      <c r="P1208" s="33"/>
      <c r="BP1208" s="29"/>
      <c r="BQ1208" s="29"/>
    </row>
    <row r="1209" spans="13:69" ht="12.75">
      <c r="M1209" s="37"/>
      <c r="N1209" s="37"/>
      <c r="O1209" s="36"/>
      <c r="P1209" s="33"/>
      <c r="BP1209" s="29"/>
      <c r="BQ1209" s="29"/>
    </row>
    <row r="1210" spans="13:69" ht="12.75">
      <c r="M1210" s="37"/>
      <c r="N1210" s="37"/>
      <c r="O1210" s="36"/>
      <c r="P1210" s="33"/>
      <c r="BP1210" s="29"/>
      <c r="BQ1210" s="29"/>
    </row>
    <row r="1211" spans="13:69" ht="12.75">
      <c r="M1211" s="37"/>
      <c r="N1211" s="37"/>
      <c r="O1211" s="36"/>
      <c r="P1211" s="33"/>
      <c r="BP1211" s="29"/>
      <c r="BQ1211" s="29"/>
    </row>
    <row r="1212" spans="13:69" ht="12.75">
      <c r="M1212" s="37"/>
      <c r="N1212" s="37"/>
      <c r="O1212" s="36"/>
      <c r="P1212" s="33"/>
      <c r="BP1212" s="29"/>
      <c r="BQ1212" s="29"/>
    </row>
    <row r="1213" spans="13:69" ht="12.75">
      <c r="M1213" s="37"/>
      <c r="N1213" s="37"/>
      <c r="O1213" s="36"/>
      <c r="P1213" s="33"/>
      <c r="BP1213" s="29"/>
      <c r="BQ1213" s="29"/>
    </row>
    <row r="1214" spans="13:69" ht="12.75">
      <c r="M1214" s="37"/>
      <c r="N1214" s="37"/>
      <c r="O1214" s="36"/>
      <c r="P1214" s="33"/>
      <c r="BP1214" s="29"/>
      <c r="BQ1214" s="29"/>
    </row>
    <row r="1215" spans="13:69" ht="12.75">
      <c r="M1215" s="37"/>
      <c r="N1215" s="37"/>
      <c r="O1215" s="36"/>
      <c r="P1215" s="33"/>
      <c r="BP1215" s="29"/>
      <c r="BQ1215" s="29"/>
    </row>
    <row r="1216" spans="13:69" ht="12.75">
      <c r="M1216" s="37"/>
      <c r="N1216" s="37"/>
      <c r="O1216" s="36"/>
      <c r="P1216" s="33"/>
      <c r="BP1216" s="29"/>
      <c r="BQ1216" s="29"/>
    </row>
    <row r="1217" spans="13:69" ht="12.75">
      <c r="M1217" s="37"/>
      <c r="N1217" s="37"/>
      <c r="O1217" s="36"/>
      <c r="P1217" s="33"/>
      <c r="BP1217" s="29"/>
      <c r="BQ1217" s="29"/>
    </row>
    <row r="1218" spans="13:69" ht="12.75">
      <c r="M1218" s="37"/>
      <c r="N1218" s="37"/>
      <c r="O1218" s="36"/>
      <c r="P1218" s="33"/>
      <c r="BP1218" s="29"/>
      <c r="BQ1218" s="29"/>
    </row>
    <row r="1219" spans="13:69" ht="12.75">
      <c r="M1219" s="37"/>
      <c r="N1219" s="37"/>
      <c r="O1219" s="36"/>
      <c r="P1219" s="33"/>
      <c r="BP1219" s="29"/>
      <c r="BQ1219" s="29"/>
    </row>
    <row r="1220" spans="13:69" ht="12.75">
      <c r="M1220" s="37"/>
      <c r="N1220" s="37"/>
      <c r="O1220" s="36"/>
      <c r="P1220" s="33"/>
      <c r="BP1220" s="29"/>
      <c r="BQ1220" s="29"/>
    </row>
    <row r="1221" spans="13:69" ht="12.75">
      <c r="M1221" s="37"/>
      <c r="N1221" s="37"/>
      <c r="O1221" s="36"/>
      <c r="P1221" s="33"/>
      <c r="BP1221" s="29"/>
      <c r="BQ1221" s="29"/>
    </row>
    <row r="1222" spans="13:69" ht="12.75">
      <c r="M1222" s="37"/>
      <c r="N1222" s="37"/>
      <c r="O1222" s="36"/>
      <c r="P1222" s="33"/>
      <c r="BP1222" s="29"/>
      <c r="BQ1222" s="29"/>
    </row>
    <row r="1223" spans="13:69" ht="12.75">
      <c r="M1223" s="37"/>
      <c r="N1223" s="37"/>
      <c r="O1223" s="36"/>
      <c r="P1223" s="33"/>
      <c r="BP1223" s="29"/>
      <c r="BQ1223" s="29"/>
    </row>
    <row r="1224" spans="13:69" ht="12.75">
      <c r="M1224" s="37"/>
      <c r="N1224" s="37"/>
      <c r="O1224" s="36"/>
      <c r="P1224" s="33"/>
      <c r="BP1224" s="29"/>
      <c r="BQ1224" s="29"/>
    </row>
    <row r="1225" spans="13:69" ht="12.75">
      <c r="M1225" s="37"/>
      <c r="N1225" s="37"/>
      <c r="O1225" s="36"/>
      <c r="P1225" s="33"/>
      <c r="BP1225" s="29"/>
      <c r="BQ1225" s="29"/>
    </row>
    <row r="1226" spans="13:69" ht="12.75">
      <c r="M1226" s="37"/>
      <c r="N1226" s="37"/>
      <c r="O1226" s="36"/>
      <c r="P1226" s="33"/>
      <c r="BP1226" s="29"/>
      <c r="BQ1226" s="29"/>
    </row>
    <row r="1227" spans="13:69" ht="12.75">
      <c r="M1227" s="37"/>
      <c r="N1227" s="37"/>
      <c r="O1227" s="36"/>
      <c r="P1227" s="33"/>
      <c r="BP1227" s="29"/>
      <c r="BQ1227" s="29"/>
    </row>
    <row r="1228" spans="13:69" ht="12.75">
      <c r="M1228" s="37"/>
      <c r="N1228" s="37"/>
      <c r="O1228" s="36"/>
      <c r="P1228" s="33"/>
      <c r="BP1228" s="29"/>
      <c r="BQ1228" s="29"/>
    </row>
    <row r="1229" spans="13:69" ht="12.75">
      <c r="M1229" s="37"/>
      <c r="N1229" s="37"/>
      <c r="O1229" s="36"/>
      <c r="P1229" s="33"/>
      <c r="BP1229" s="29"/>
      <c r="BQ1229" s="29"/>
    </row>
    <row r="1230" spans="13:69" ht="12.75">
      <c r="M1230" s="37"/>
      <c r="N1230" s="37"/>
      <c r="O1230" s="36"/>
      <c r="P1230" s="33"/>
      <c r="BP1230" s="29"/>
      <c r="BQ1230" s="29"/>
    </row>
    <row r="1231" spans="13:69" ht="12.75">
      <c r="M1231" s="37"/>
      <c r="N1231" s="37"/>
      <c r="O1231" s="36"/>
      <c r="P1231" s="33"/>
      <c r="BP1231" s="29"/>
      <c r="BQ1231" s="29"/>
    </row>
    <row r="1232" spans="13:69" ht="12.75">
      <c r="M1232" s="37"/>
      <c r="N1232" s="37"/>
      <c r="O1232" s="36"/>
      <c r="P1232" s="33"/>
      <c r="BP1232" s="29"/>
      <c r="BQ1232" s="29"/>
    </row>
    <row r="1233" spans="13:69" ht="12.75">
      <c r="M1233" s="37"/>
      <c r="N1233" s="37"/>
      <c r="O1233" s="36"/>
      <c r="P1233" s="33"/>
      <c r="BP1233" s="29"/>
      <c r="BQ1233" s="29"/>
    </row>
    <row r="1234" spans="13:69" ht="12.75">
      <c r="M1234" s="37"/>
      <c r="N1234" s="37"/>
      <c r="O1234" s="36"/>
      <c r="P1234" s="33"/>
      <c r="BP1234" s="29"/>
      <c r="BQ1234" s="29"/>
    </row>
    <row r="1235" spans="13:69" ht="12.75">
      <c r="M1235" s="37"/>
      <c r="N1235" s="37"/>
      <c r="O1235" s="36"/>
      <c r="P1235" s="33"/>
      <c r="BP1235" s="29"/>
      <c r="BQ1235" s="29"/>
    </row>
    <row r="1236" spans="13:69" ht="12.75">
      <c r="M1236" s="37"/>
      <c r="N1236" s="37"/>
      <c r="O1236" s="36"/>
      <c r="P1236" s="33"/>
      <c r="BP1236" s="29"/>
      <c r="BQ1236" s="29"/>
    </row>
    <row r="1237" spans="13:69" ht="12.75">
      <c r="M1237" s="37"/>
      <c r="N1237" s="37"/>
      <c r="O1237" s="36"/>
      <c r="P1237" s="33"/>
      <c r="BP1237" s="29"/>
      <c r="BQ1237" s="29"/>
    </row>
    <row r="1238" spans="13:69" ht="12.75">
      <c r="M1238" s="37"/>
      <c r="N1238" s="37"/>
      <c r="O1238" s="36"/>
      <c r="P1238" s="33"/>
      <c r="BP1238" s="29"/>
      <c r="BQ1238" s="29"/>
    </row>
    <row r="1239" spans="13:69" ht="12.75">
      <c r="M1239" s="37"/>
      <c r="N1239" s="37"/>
      <c r="O1239" s="36"/>
      <c r="P1239" s="33"/>
      <c r="BP1239" s="29"/>
      <c r="BQ1239" s="29"/>
    </row>
    <row r="1240" spans="13:69" ht="12.75">
      <c r="M1240" s="37"/>
      <c r="N1240" s="37"/>
      <c r="O1240" s="36"/>
      <c r="P1240" s="33"/>
      <c r="BP1240" s="29"/>
      <c r="BQ1240" s="29"/>
    </row>
    <row r="1241" spans="13:69" ht="12.75">
      <c r="M1241" s="37"/>
      <c r="N1241" s="37"/>
      <c r="O1241" s="36"/>
      <c r="P1241" s="33"/>
      <c r="BP1241" s="29"/>
      <c r="BQ1241" s="29"/>
    </row>
    <row r="1242" spans="13:69" ht="12.75">
      <c r="M1242" s="37"/>
      <c r="N1242" s="37"/>
      <c r="O1242" s="36"/>
      <c r="P1242" s="33"/>
      <c r="BP1242" s="29"/>
      <c r="BQ1242" s="29"/>
    </row>
    <row r="1243" spans="13:69" ht="12.75">
      <c r="M1243" s="37"/>
      <c r="N1243" s="37"/>
      <c r="O1243" s="36"/>
      <c r="P1243" s="33"/>
      <c r="BP1243" s="29"/>
      <c r="BQ1243" s="29"/>
    </row>
    <row r="1244" spans="13:69" ht="12.75">
      <c r="M1244" s="37"/>
      <c r="N1244" s="37"/>
      <c r="O1244" s="36"/>
      <c r="P1244" s="33"/>
      <c r="BP1244" s="29"/>
      <c r="BQ1244" s="29"/>
    </row>
    <row r="1245" spans="13:69" ht="12.75">
      <c r="M1245" s="37"/>
      <c r="N1245" s="37"/>
      <c r="O1245" s="36"/>
      <c r="P1245" s="33"/>
      <c r="BP1245" s="29"/>
      <c r="BQ1245" s="29"/>
    </row>
    <row r="1246" spans="13:69" ht="12.75">
      <c r="M1246" s="37"/>
      <c r="N1246" s="37"/>
      <c r="O1246" s="36"/>
      <c r="P1246" s="33"/>
      <c r="BP1246" s="29"/>
      <c r="BQ1246" s="29"/>
    </row>
    <row r="1247" spans="13:69" ht="12.75">
      <c r="M1247" s="37"/>
      <c r="N1247" s="37"/>
      <c r="O1247" s="36"/>
      <c r="P1247" s="33"/>
      <c r="BP1247" s="29"/>
      <c r="BQ1247" s="29"/>
    </row>
    <row r="1248" spans="13:69" ht="12.75">
      <c r="M1248" s="37"/>
      <c r="N1248" s="37"/>
      <c r="O1248" s="36"/>
      <c r="P1248" s="33"/>
      <c r="BP1248" s="29"/>
      <c r="BQ1248" s="29"/>
    </row>
    <row r="1249" spans="13:69" ht="12.75">
      <c r="M1249" s="37"/>
      <c r="N1249" s="37"/>
      <c r="O1249" s="36"/>
      <c r="P1249" s="33"/>
      <c r="BP1249" s="29"/>
      <c r="BQ1249" s="29"/>
    </row>
    <row r="1250" spans="13:69" ht="12.75">
      <c r="M1250" s="37"/>
      <c r="N1250" s="37"/>
      <c r="O1250" s="36"/>
      <c r="P1250" s="33"/>
      <c r="BP1250" s="29"/>
      <c r="BQ1250" s="29"/>
    </row>
    <row r="1251" spans="13:69" ht="12.75">
      <c r="M1251" s="37"/>
      <c r="N1251" s="37"/>
      <c r="O1251" s="36"/>
      <c r="P1251" s="33"/>
      <c r="BP1251" s="29"/>
      <c r="BQ1251" s="29"/>
    </row>
    <row r="1252" spans="13:69" ht="12.75">
      <c r="M1252" s="37"/>
      <c r="N1252" s="37"/>
      <c r="O1252" s="36"/>
      <c r="P1252" s="33"/>
      <c r="BP1252" s="29"/>
      <c r="BQ1252" s="29"/>
    </row>
    <row r="1253" spans="13:69" ht="12.75">
      <c r="M1253" s="37"/>
      <c r="N1253" s="37"/>
      <c r="O1253" s="36"/>
      <c r="P1253" s="33"/>
      <c r="BP1253" s="29"/>
      <c r="BQ1253" s="29"/>
    </row>
    <row r="1254" spans="13:69" ht="12.75">
      <c r="M1254" s="37"/>
      <c r="N1254" s="37"/>
      <c r="O1254" s="36"/>
      <c r="P1254" s="33"/>
      <c r="BP1254" s="29"/>
      <c r="BQ1254" s="29"/>
    </row>
    <row r="1255" spans="13:69" ht="12.75">
      <c r="M1255" s="37"/>
      <c r="N1255" s="37"/>
      <c r="O1255" s="36"/>
      <c r="P1255" s="33"/>
      <c r="BP1255" s="29"/>
      <c r="BQ1255" s="29"/>
    </row>
    <row r="1256" spans="13:69" ht="12.75">
      <c r="M1256" s="37"/>
      <c r="N1256" s="37"/>
      <c r="O1256" s="36"/>
      <c r="P1256" s="33"/>
      <c r="BP1256" s="29"/>
      <c r="BQ1256" s="29"/>
    </row>
    <row r="1257" spans="13:69" ht="12.75">
      <c r="M1257" s="37"/>
      <c r="N1257" s="37"/>
      <c r="O1257" s="36"/>
      <c r="P1257" s="33"/>
      <c r="BP1257" s="29"/>
      <c r="BQ1257" s="29"/>
    </row>
    <row r="1258" spans="13:69" ht="12.75">
      <c r="M1258" s="37"/>
      <c r="N1258" s="37"/>
      <c r="O1258" s="36"/>
      <c r="P1258" s="33"/>
      <c r="BP1258" s="29"/>
      <c r="BQ1258" s="29"/>
    </row>
    <row r="1259" spans="13:69" ht="12.75">
      <c r="M1259" s="37"/>
      <c r="N1259" s="37"/>
      <c r="O1259" s="36"/>
      <c r="P1259" s="33"/>
      <c r="BP1259" s="29"/>
      <c r="BQ1259" s="29"/>
    </row>
    <row r="1260" spans="13:69" ht="12.75">
      <c r="M1260" s="37"/>
      <c r="N1260" s="37"/>
      <c r="O1260" s="36"/>
      <c r="P1260" s="33"/>
      <c r="BP1260" s="29"/>
      <c r="BQ1260" s="29"/>
    </row>
    <row r="1261" spans="13:69" ht="12.75">
      <c r="M1261" s="37"/>
      <c r="N1261" s="37"/>
      <c r="O1261" s="36"/>
      <c r="P1261" s="33"/>
      <c r="BP1261" s="29"/>
      <c r="BQ1261" s="29"/>
    </row>
    <row r="1262" spans="13:69" ht="12.75">
      <c r="M1262" s="37"/>
      <c r="N1262" s="37"/>
      <c r="O1262" s="36"/>
      <c r="P1262" s="33"/>
      <c r="BP1262" s="29"/>
      <c r="BQ1262" s="29"/>
    </row>
    <row r="1263" spans="13:69" ht="12.75">
      <c r="M1263" s="37"/>
      <c r="N1263" s="37"/>
      <c r="O1263" s="36"/>
      <c r="P1263" s="33"/>
      <c r="BP1263" s="29"/>
      <c r="BQ1263" s="29"/>
    </row>
    <row r="1264" spans="13:69" ht="12.75">
      <c r="M1264" s="37"/>
      <c r="N1264" s="37"/>
      <c r="O1264" s="36"/>
      <c r="P1264" s="33"/>
      <c r="BP1264" s="29"/>
      <c r="BQ1264" s="29"/>
    </row>
    <row r="1265" spans="13:69" ht="12.75">
      <c r="M1265" s="37"/>
      <c r="N1265" s="37"/>
      <c r="O1265" s="36"/>
      <c r="P1265" s="33"/>
      <c r="BP1265" s="29"/>
      <c r="BQ1265" s="29"/>
    </row>
    <row r="1266" spans="13:69" ht="12.75">
      <c r="M1266" s="37"/>
      <c r="N1266" s="37"/>
      <c r="O1266" s="36"/>
      <c r="P1266" s="33"/>
      <c r="BP1266" s="29"/>
      <c r="BQ1266" s="29"/>
    </row>
    <row r="1267" spans="13:69" ht="12.75">
      <c r="M1267" s="37"/>
      <c r="N1267" s="37"/>
      <c r="O1267" s="36"/>
      <c r="P1267" s="33"/>
      <c r="BP1267" s="29"/>
      <c r="BQ1267" s="29"/>
    </row>
    <row r="1268" spans="13:69" ht="12.75">
      <c r="M1268" s="37"/>
      <c r="N1268" s="37"/>
      <c r="O1268" s="36"/>
      <c r="P1268" s="33"/>
      <c r="BP1268" s="29"/>
      <c r="BQ1268" s="29"/>
    </row>
    <row r="1269" spans="13:69" ht="12.75">
      <c r="M1269" s="37"/>
      <c r="N1269" s="37"/>
      <c r="O1269" s="36"/>
      <c r="P1269" s="33"/>
      <c r="BP1269" s="29"/>
      <c r="BQ1269" s="29"/>
    </row>
    <row r="1270" spans="13:69" ht="12.75">
      <c r="M1270" s="37"/>
      <c r="N1270" s="37"/>
      <c r="O1270" s="36"/>
      <c r="P1270" s="33"/>
      <c r="BP1270" s="29"/>
      <c r="BQ1270" s="29"/>
    </row>
    <row r="1271" spans="13:69" ht="12.75">
      <c r="M1271" s="37"/>
      <c r="N1271" s="37"/>
      <c r="O1271" s="36"/>
      <c r="P1271" s="33"/>
      <c r="BP1271" s="29"/>
      <c r="BQ1271" s="29"/>
    </row>
    <row r="1272" spans="13:69" ht="12.75">
      <c r="M1272" s="37"/>
      <c r="N1272" s="37"/>
      <c r="O1272" s="36"/>
      <c r="P1272" s="33"/>
      <c r="BP1272" s="29"/>
      <c r="BQ1272" s="29"/>
    </row>
    <row r="1273" spans="13:69" ht="12.75">
      <c r="M1273" s="37"/>
      <c r="N1273" s="37"/>
      <c r="O1273" s="36"/>
      <c r="P1273" s="33"/>
      <c r="BP1273" s="29"/>
      <c r="BQ1273" s="29"/>
    </row>
    <row r="1274" spans="13:69" ht="12.75">
      <c r="M1274" s="37"/>
      <c r="N1274" s="37"/>
      <c r="O1274" s="36"/>
      <c r="P1274" s="33"/>
      <c r="BP1274" s="29"/>
      <c r="BQ1274" s="29"/>
    </row>
    <row r="1275" spans="13:69" ht="12.75">
      <c r="M1275" s="37"/>
      <c r="N1275" s="37"/>
      <c r="O1275" s="36"/>
      <c r="P1275" s="33"/>
      <c r="BP1275" s="29"/>
      <c r="BQ1275" s="29"/>
    </row>
    <row r="1276" spans="13:69" ht="12.75">
      <c r="M1276" s="37"/>
      <c r="N1276" s="37"/>
      <c r="O1276" s="36"/>
      <c r="P1276" s="33"/>
      <c r="BP1276" s="29"/>
      <c r="BQ1276" s="29"/>
    </row>
    <row r="1277" spans="13:69" ht="12.75">
      <c r="M1277" s="37"/>
      <c r="N1277" s="37"/>
      <c r="O1277" s="36"/>
      <c r="P1277" s="33"/>
      <c r="BP1277" s="29"/>
      <c r="BQ1277" s="29"/>
    </row>
    <row r="1278" spans="13:69" ht="12.75">
      <c r="M1278" s="37"/>
      <c r="N1278" s="37"/>
      <c r="O1278" s="36"/>
      <c r="P1278" s="33"/>
      <c r="BP1278" s="29"/>
      <c r="BQ1278" s="29"/>
    </row>
    <row r="1279" spans="13:69" ht="12.75">
      <c r="M1279" s="37"/>
      <c r="N1279" s="37"/>
      <c r="O1279" s="36"/>
      <c r="P1279" s="33"/>
      <c r="BP1279" s="29"/>
      <c r="BQ1279" s="29"/>
    </row>
    <row r="1280" spans="13:69" ht="12.75">
      <c r="M1280" s="37"/>
      <c r="N1280" s="37"/>
      <c r="O1280" s="36"/>
      <c r="P1280" s="33"/>
      <c r="BP1280" s="29"/>
      <c r="BQ1280" s="29"/>
    </row>
    <row r="1281" spans="13:69" ht="12.75">
      <c r="M1281" s="37"/>
      <c r="N1281" s="37"/>
      <c r="O1281" s="36"/>
      <c r="P1281" s="33"/>
      <c r="BP1281" s="29"/>
      <c r="BQ1281" s="29"/>
    </row>
    <row r="1282" spans="13:69" ht="12.75">
      <c r="M1282" s="37"/>
      <c r="N1282" s="37"/>
      <c r="O1282" s="36"/>
      <c r="P1282" s="33"/>
      <c r="BP1282" s="29"/>
      <c r="BQ1282" s="29"/>
    </row>
    <row r="1283" spans="13:69" ht="12.75">
      <c r="M1283" s="37"/>
      <c r="N1283" s="37"/>
      <c r="O1283" s="36"/>
      <c r="P1283" s="33"/>
      <c r="BP1283" s="29"/>
      <c r="BQ1283" s="29"/>
    </row>
    <row r="1284" spans="13:69" ht="12.75">
      <c r="M1284" s="37"/>
      <c r="N1284" s="37"/>
      <c r="O1284" s="36"/>
      <c r="P1284" s="33"/>
      <c r="BP1284" s="29"/>
      <c r="BQ1284" s="29"/>
    </row>
    <row r="1285" spans="13:69" ht="12.75">
      <c r="M1285" s="37"/>
      <c r="N1285" s="37"/>
      <c r="O1285" s="36"/>
      <c r="P1285" s="33"/>
      <c r="BP1285" s="29"/>
      <c r="BQ1285" s="29"/>
    </row>
    <row r="1286" spans="13:69" ht="12.75">
      <c r="M1286" s="37"/>
      <c r="N1286" s="37"/>
      <c r="O1286" s="36"/>
      <c r="P1286" s="33"/>
      <c r="BP1286" s="29"/>
      <c r="BQ1286" s="29"/>
    </row>
    <row r="1287" spans="13:69" ht="12.75">
      <c r="M1287" s="37"/>
      <c r="N1287" s="37"/>
      <c r="O1287" s="36"/>
      <c r="P1287" s="33"/>
      <c r="BP1287" s="29"/>
      <c r="BQ1287" s="29"/>
    </row>
    <row r="1288" spans="13:69" ht="12.75">
      <c r="M1288" s="37"/>
      <c r="N1288" s="37"/>
      <c r="O1288" s="36"/>
      <c r="P1288" s="33"/>
      <c r="BP1288" s="29"/>
      <c r="BQ1288" s="29"/>
    </row>
    <row r="1289" spans="13:69" ht="12.75">
      <c r="M1289" s="37"/>
      <c r="N1289" s="37"/>
      <c r="O1289" s="36"/>
      <c r="P1289" s="33"/>
      <c r="BP1289" s="29"/>
      <c r="BQ1289" s="29"/>
    </row>
    <row r="1290" spans="13:69" ht="12.75">
      <c r="M1290" s="37"/>
      <c r="N1290" s="37"/>
      <c r="O1290" s="36"/>
      <c r="P1290" s="33"/>
      <c r="BP1290" s="29"/>
      <c r="BQ1290" s="29"/>
    </row>
    <row r="1291" spans="13:69" ht="12.75">
      <c r="M1291" s="37"/>
      <c r="N1291" s="37"/>
      <c r="O1291" s="36"/>
      <c r="P1291" s="33"/>
      <c r="BP1291" s="29"/>
      <c r="BQ1291" s="29"/>
    </row>
    <row r="1292" spans="13:69" ht="12.75">
      <c r="M1292" s="37"/>
      <c r="N1292" s="37"/>
      <c r="O1292" s="36"/>
      <c r="P1292" s="33"/>
      <c r="BP1292" s="29"/>
      <c r="BQ1292" s="29"/>
    </row>
    <row r="1293" spans="13:69" ht="12.75">
      <c r="M1293" s="37"/>
      <c r="N1293" s="37"/>
      <c r="O1293" s="36"/>
      <c r="P1293" s="33"/>
      <c r="BP1293" s="29"/>
      <c r="BQ1293" s="29"/>
    </row>
    <row r="1294" spans="13:69" ht="12.75">
      <c r="M1294" s="37"/>
      <c r="N1294" s="37"/>
      <c r="O1294" s="36"/>
      <c r="P1294" s="33"/>
      <c r="BP1294" s="29"/>
      <c r="BQ1294" s="29"/>
    </row>
    <row r="1295" spans="13:69" ht="12.75">
      <c r="M1295" s="37"/>
      <c r="N1295" s="37"/>
      <c r="O1295" s="36"/>
      <c r="P1295" s="33"/>
      <c r="BP1295" s="29"/>
      <c r="BQ1295" s="29"/>
    </row>
    <row r="1296" spans="13:69" ht="12.75">
      <c r="M1296" s="37"/>
      <c r="N1296" s="37"/>
      <c r="O1296" s="36"/>
      <c r="P1296" s="33"/>
      <c r="BP1296" s="29"/>
      <c r="BQ1296" s="29"/>
    </row>
    <row r="1297" spans="13:69" ht="12.75">
      <c r="M1297" s="37"/>
      <c r="N1297" s="37"/>
      <c r="O1297" s="36"/>
      <c r="P1297" s="33"/>
      <c r="BP1297" s="29"/>
      <c r="BQ1297" s="29"/>
    </row>
    <row r="1298" spans="13:69" ht="12.75">
      <c r="M1298" s="37"/>
      <c r="N1298" s="37"/>
      <c r="O1298" s="36"/>
      <c r="P1298" s="33"/>
      <c r="BP1298" s="29"/>
      <c r="BQ1298" s="29"/>
    </row>
    <row r="1299" spans="13:69" ht="12.75">
      <c r="M1299" s="37"/>
      <c r="N1299" s="37"/>
      <c r="O1299" s="36"/>
      <c r="P1299" s="33"/>
      <c r="BP1299" s="29"/>
      <c r="BQ1299" s="29"/>
    </row>
    <row r="1300" spans="13:69" ht="12.75">
      <c r="M1300" s="37"/>
      <c r="N1300" s="37"/>
      <c r="O1300" s="36"/>
      <c r="P1300" s="33"/>
      <c r="BP1300" s="29"/>
      <c r="BQ1300" s="29"/>
    </row>
    <row r="1301" spans="13:69" ht="12.75">
      <c r="M1301" s="37"/>
      <c r="N1301" s="37"/>
      <c r="O1301" s="36"/>
      <c r="P1301" s="33"/>
      <c r="BP1301" s="29"/>
      <c r="BQ1301" s="29"/>
    </row>
    <row r="1302" spans="13:69" ht="12.75">
      <c r="M1302" s="37"/>
      <c r="N1302" s="37"/>
      <c r="O1302" s="36"/>
      <c r="P1302" s="33"/>
      <c r="BP1302" s="29"/>
      <c r="BQ1302" s="29"/>
    </row>
    <row r="1303" spans="13:69" ht="12.75">
      <c r="M1303" s="37"/>
      <c r="N1303" s="37"/>
      <c r="O1303" s="36"/>
      <c r="P1303" s="33"/>
      <c r="BP1303" s="29"/>
      <c r="BQ1303" s="29"/>
    </row>
    <row r="1304" spans="13:69" ht="12.75">
      <c r="M1304" s="37"/>
      <c r="N1304" s="37"/>
      <c r="O1304" s="36"/>
      <c r="P1304" s="33"/>
      <c r="BP1304" s="29"/>
      <c r="BQ1304" s="29"/>
    </row>
    <row r="1305" spans="13:69" ht="12.75">
      <c r="M1305" s="37"/>
      <c r="N1305" s="37"/>
      <c r="O1305" s="36"/>
      <c r="P1305" s="33"/>
      <c r="BP1305" s="29"/>
      <c r="BQ1305" s="29"/>
    </row>
    <row r="1306" spans="13:69" ht="12.75">
      <c r="M1306" s="37"/>
      <c r="N1306" s="37"/>
      <c r="O1306" s="36"/>
      <c r="P1306" s="33"/>
      <c r="BP1306" s="29"/>
      <c r="BQ1306" s="29"/>
    </row>
    <row r="1307" spans="13:69" ht="12.75">
      <c r="M1307" s="37"/>
      <c r="N1307" s="37"/>
      <c r="O1307" s="36"/>
      <c r="P1307" s="33"/>
      <c r="BP1307" s="29"/>
      <c r="BQ1307" s="29"/>
    </row>
    <row r="1308" spans="13:69" ht="12.75">
      <c r="M1308" s="37"/>
      <c r="N1308" s="37"/>
      <c r="O1308" s="36"/>
      <c r="P1308" s="33"/>
      <c r="BP1308" s="29"/>
      <c r="BQ1308" s="29"/>
    </row>
    <row r="1309" spans="13:69" ht="12.75">
      <c r="M1309" s="37"/>
      <c r="N1309" s="37"/>
      <c r="O1309" s="36"/>
      <c r="P1309" s="33"/>
      <c r="BP1309" s="29"/>
      <c r="BQ1309" s="29"/>
    </row>
    <row r="1310" spans="13:69" ht="12.75">
      <c r="M1310" s="37"/>
      <c r="N1310" s="37"/>
      <c r="O1310" s="36"/>
      <c r="P1310" s="33"/>
      <c r="BP1310" s="29"/>
      <c r="BQ1310" s="29"/>
    </row>
    <row r="1311" spans="13:69" ht="12.75">
      <c r="M1311" s="37"/>
      <c r="N1311" s="37"/>
      <c r="O1311" s="36"/>
      <c r="P1311" s="33"/>
      <c r="BP1311" s="29"/>
      <c r="BQ1311" s="29"/>
    </row>
    <row r="1312" spans="13:69" ht="12.75">
      <c r="M1312" s="37"/>
      <c r="N1312" s="37"/>
      <c r="O1312" s="36"/>
      <c r="P1312" s="33"/>
      <c r="BP1312" s="29"/>
      <c r="BQ1312" s="29"/>
    </row>
    <row r="1313" spans="13:69" ht="12.75">
      <c r="M1313" s="37"/>
      <c r="N1313" s="37"/>
      <c r="O1313" s="36"/>
      <c r="P1313" s="33"/>
      <c r="BP1313" s="29"/>
      <c r="BQ1313" s="29"/>
    </row>
    <row r="1314" spans="13:69" ht="12.75">
      <c r="M1314" s="37"/>
      <c r="N1314" s="37"/>
      <c r="O1314" s="36"/>
      <c r="P1314" s="33"/>
      <c r="BP1314" s="29"/>
      <c r="BQ1314" s="29"/>
    </row>
    <row r="1315" spans="13:69" ht="12.75">
      <c r="M1315" s="37"/>
      <c r="N1315" s="37"/>
      <c r="O1315" s="36"/>
      <c r="P1315" s="33"/>
      <c r="BP1315" s="29"/>
      <c r="BQ1315" s="29"/>
    </row>
    <row r="1316" spans="13:69" ht="12.75">
      <c r="M1316" s="37"/>
      <c r="N1316" s="37"/>
      <c r="O1316" s="36"/>
      <c r="P1316" s="33"/>
      <c r="BP1316" s="29"/>
      <c r="BQ1316" s="29"/>
    </row>
    <row r="1317" spans="13:69" ht="12.75">
      <c r="M1317" s="37"/>
      <c r="N1317" s="37"/>
      <c r="O1317" s="36"/>
      <c r="P1317" s="33"/>
      <c r="BP1317" s="29"/>
      <c r="BQ1317" s="29"/>
    </row>
    <row r="1318" spans="13:69" ht="12.75">
      <c r="M1318" s="37"/>
      <c r="N1318" s="37"/>
      <c r="O1318" s="36"/>
      <c r="P1318" s="33"/>
      <c r="BP1318" s="29"/>
      <c r="BQ1318" s="29"/>
    </row>
    <row r="1319" spans="13:69" ht="12.75">
      <c r="M1319" s="37"/>
      <c r="N1319" s="37"/>
      <c r="O1319" s="36"/>
      <c r="P1319" s="33"/>
      <c r="BP1319" s="29"/>
      <c r="BQ1319" s="29"/>
    </row>
    <row r="1320" spans="13:69" ht="12.75">
      <c r="M1320" s="37"/>
      <c r="N1320" s="37"/>
      <c r="O1320" s="36"/>
      <c r="P1320" s="33"/>
      <c r="BP1320" s="29"/>
      <c r="BQ1320" s="29"/>
    </row>
    <row r="1321" spans="13:69" ht="12.75">
      <c r="M1321" s="37"/>
      <c r="N1321" s="37"/>
      <c r="O1321" s="36"/>
      <c r="P1321" s="33"/>
      <c r="BP1321" s="29"/>
      <c r="BQ1321" s="29"/>
    </row>
    <row r="1322" spans="13:69" ht="12.75">
      <c r="M1322" s="37"/>
      <c r="N1322" s="37"/>
      <c r="O1322" s="36"/>
      <c r="P1322" s="33"/>
      <c r="BP1322" s="29"/>
      <c r="BQ1322" s="29"/>
    </row>
    <row r="1323" spans="13:69" ht="12.75">
      <c r="M1323" s="37"/>
      <c r="N1323" s="37"/>
      <c r="O1323" s="36"/>
      <c r="P1323" s="33"/>
      <c r="BP1323" s="29"/>
      <c r="BQ1323" s="29"/>
    </row>
    <row r="1324" spans="13:69" ht="12.75">
      <c r="M1324" s="37"/>
      <c r="N1324" s="37"/>
      <c r="O1324" s="36"/>
      <c r="P1324" s="33"/>
      <c r="BP1324" s="29"/>
      <c r="BQ1324" s="29"/>
    </row>
    <row r="1325" spans="13:69" ht="12.75">
      <c r="M1325" s="37"/>
      <c r="N1325" s="37"/>
      <c r="O1325" s="36"/>
      <c r="P1325" s="33"/>
      <c r="BP1325" s="29"/>
      <c r="BQ1325" s="29"/>
    </row>
    <row r="1326" spans="13:69" ht="12.75">
      <c r="M1326" s="37"/>
      <c r="N1326" s="37"/>
      <c r="O1326" s="36"/>
      <c r="P1326" s="33"/>
      <c r="BP1326" s="29"/>
      <c r="BQ1326" s="29"/>
    </row>
    <row r="1327" spans="13:69" ht="12.75">
      <c r="M1327" s="37"/>
      <c r="N1327" s="37"/>
      <c r="O1327" s="36"/>
      <c r="P1327" s="33"/>
      <c r="BP1327" s="29"/>
      <c r="BQ1327" s="29"/>
    </row>
    <row r="1328" spans="13:69" ht="12.75">
      <c r="M1328" s="37"/>
      <c r="N1328" s="37"/>
      <c r="O1328" s="36"/>
      <c r="P1328" s="33"/>
      <c r="BP1328" s="29"/>
      <c r="BQ1328" s="29"/>
    </row>
    <row r="1329" spans="13:69" ht="12.75">
      <c r="M1329" s="37"/>
      <c r="N1329" s="37"/>
      <c r="O1329" s="36"/>
      <c r="P1329" s="33"/>
      <c r="BP1329" s="29"/>
      <c r="BQ1329" s="29"/>
    </row>
    <row r="1330" spans="13:69" ht="12.75">
      <c r="M1330" s="37"/>
      <c r="N1330" s="37"/>
      <c r="O1330" s="36"/>
      <c r="P1330" s="33"/>
      <c r="BP1330" s="29"/>
      <c r="BQ1330" s="29"/>
    </row>
    <row r="1331" spans="13:69" ht="12.75">
      <c r="M1331" s="37"/>
      <c r="N1331" s="37"/>
      <c r="O1331" s="36"/>
      <c r="P1331" s="33"/>
      <c r="BP1331" s="29"/>
      <c r="BQ1331" s="29"/>
    </row>
    <row r="1332" spans="13:69" ht="12.75">
      <c r="M1332" s="37"/>
      <c r="N1332" s="37"/>
      <c r="O1332" s="36"/>
      <c r="P1332" s="33"/>
      <c r="BP1332" s="29"/>
      <c r="BQ1332" s="29"/>
    </row>
    <row r="1333" spans="13:69" ht="12.75">
      <c r="M1333" s="37"/>
      <c r="N1333" s="37"/>
      <c r="O1333" s="36"/>
      <c r="P1333" s="33"/>
      <c r="BP1333" s="29"/>
      <c r="BQ1333" s="29"/>
    </row>
    <row r="1334" spans="13:69" ht="12.75">
      <c r="M1334" s="37"/>
      <c r="N1334" s="37"/>
      <c r="O1334" s="36"/>
      <c r="P1334" s="33"/>
      <c r="BP1334" s="29"/>
      <c r="BQ1334" s="29"/>
    </row>
    <row r="1335" spans="13:69" ht="12.75">
      <c r="M1335" s="37"/>
      <c r="N1335" s="37"/>
      <c r="O1335" s="36"/>
      <c r="P1335" s="33"/>
      <c r="BP1335" s="29"/>
      <c r="BQ1335" s="29"/>
    </row>
    <row r="1336" spans="13:69" ht="12.75">
      <c r="M1336" s="37"/>
      <c r="N1336" s="37"/>
      <c r="O1336" s="36"/>
      <c r="P1336" s="33"/>
      <c r="BP1336" s="29"/>
      <c r="BQ1336" s="29"/>
    </row>
    <row r="1337" spans="13:69" ht="12.75">
      <c r="M1337" s="37"/>
      <c r="N1337" s="37"/>
      <c r="O1337" s="36"/>
      <c r="P1337" s="33"/>
      <c r="BP1337" s="29"/>
      <c r="BQ1337" s="29"/>
    </row>
    <row r="1338" spans="13:69" ht="12.75">
      <c r="M1338" s="37"/>
      <c r="N1338" s="37"/>
      <c r="O1338" s="36"/>
      <c r="P1338" s="33"/>
      <c r="BP1338" s="29"/>
      <c r="BQ1338" s="29"/>
    </row>
    <row r="1339" spans="13:69" ht="12.75">
      <c r="M1339" s="37"/>
      <c r="N1339" s="37"/>
      <c r="O1339" s="36"/>
      <c r="P1339" s="33"/>
      <c r="BP1339" s="29"/>
      <c r="BQ1339" s="29"/>
    </row>
    <row r="1340" spans="13:69" ht="12.75">
      <c r="M1340" s="37"/>
      <c r="N1340" s="37"/>
      <c r="O1340" s="36"/>
      <c r="P1340" s="33"/>
      <c r="BP1340" s="29"/>
      <c r="BQ1340" s="29"/>
    </row>
    <row r="1341" spans="13:69" ht="12.75">
      <c r="M1341" s="37"/>
      <c r="N1341" s="37"/>
      <c r="O1341" s="36"/>
      <c r="P1341" s="33"/>
      <c r="BP1341" s="29"/>
      <c r="BQ1341" s="29"/>
    </row>
    <row r="1342" spans="13:69" ht="12.75">
      <c r="M1342" s="37"/>
      <c r="N1342" s="37"/>
      <c r="O1342" s="36"/>
      <c r="P1342" s="33"/>
      <c r="BP1342" s="29"/>
      <c r="BQ1342" s="29"/>
    </row>
    <row r="1343" spans="13:69" ht="12.75">
      <c r="M1343" s="37"/>
      <c r="N1343" s="37"/>
      <c r="O1343" s="36"/>
      <c r="P1343" s="33"/>
      <c r="BP1343" s="29"/>
      <c r="BQ1343" s="29"/>
    </row>
    <row r="1344" spans="13:69" ht="12.75">
      <c r="M1344" s="37"/>
      <c r="N1344" s="37"/>
      <c r="O1344" s="36"/>
      <c r="P1344" s="33"/>
      <c r="BP1344" s="29"/>
      <c r="BQ1344" s="29"/>
    </row>
    <row r="1345" spans="13:69" ht="12.75">
      <c r="M1345" s="37"/>
      <c r="N1345" s="37"/>
      <c r="O1345" s="36"/>
      <c r="P1345" s="33"/>
      <c r="BP1345" s="29"/>
      <c r="BQ1345" s="29"/>
    </row>
    <row r="1346" spans="13:69" ht="12.75">
      <c r="M1346" s="37"/>
      <c r="N1346" s="37"/>
      <c r="O1346" s="36"/>
      <c r="P1346" s="33"/>
      <c r="BP1346" s="29"/>
      <c r="BQ1346" s="29"/>
    </row>
    <row r="1347" spans="13:69" ht="12.75">
      <c r="M1347" s="37"/>
      <c r="N1347" s="37"/>
      <c r="O1347" s="36"/>
      <c r="P1347" s="33"/>
      <c r="BP1347" s="29"/>
      <c r="BQ1347" s="29"/>
    </row>
    <row r="1348" spans="13:69" ht="12.75">
      <c r="M1348" s="37"/>
      <c r="N1348" s="37"/>
      <c r="O1348" s="36"/>
      <c r="P1348" s="33"/>
      <c r="BP1348" s="29"/>
      <c r="BQ1348" s="29"/>
    </row>
    <row r="1349" spans="13:69" ht="12.75">
      <c r="M1349" s="37"/>
      <c r="N1349" s="37"/>
      <c r="O1349" s="36"/>
      <c r="P1349" s="33"/>
      <c r="BP1349" s="29"/>
      <c r="BQ1349" s="29"/>
    </row>
    <row r="1350" spans="13:69" ht="12.75">
      <c r="M1350" s="37"/>
      <c r="N1350" s="37"/>
      <c r="O1350" s="36"/>
      <c r="P1350" s="33"/>
      <c r="BP1350" s="29"/>
      <c r="BQ1350" s="29"/>
    </row>
    <row r="1351" spans="13:69" ht="12.75">
      <c r="M1351" s="37"/>
      <c r="N1351" s="37"/>
      <c r="O1351" s="36"/>
      <c r="P1351" s="33"/>
      <c r="BP1351" s="29"/>
      <c r="BQ1351" s="29"/>
    </row>
    <row r="1352" spans="13:69" ht="12.75">
      <c r="M1352" s="37"/>
      <c r="N1352" s="37"/>
      <c r="O1352" s="36"/>
      <c r="P1352" s="33"/>
      <c r="BP1352" s="29"/>
      <c r="BQ1352" s="29"/>
    </row>
    <row r="1353" spans="13:69" ht="12.75">
      <c r="M1353" s="37"/>
      <c r="N1353" s="37"/>
      <c r="O1353" s="36"/>
      <c r="P1353" s="33"/>
      <c r="BP1353" s="29"/>
      <c r="BQ1353" s="29"/>
    </row>
    <row r="1354" spans="13:69" ht="12.75">
      <c r="M1354" s="37"/>
      <c r="N1354" s="37"/>
      <c r="O1354" s="36"/>
      <c r="P1354" s="33"/>
      <c r="BP1354" s="29"/>
      <c r="BQ1354" s="29"/>
    </row>
    <row r="1355" spans="13:69" ht="12.75">
      <c r="M1355" s="37"/>
      <c r="N1355" s="37"/>
      <c r="O1355" s="36"/>
      <c r="P1355" s="33"/>
      <c r="BP1355" s="29"/>
      <c r="BQ1355" s="29"/>
    </row>
    <row r="1356" spans="13:69" ht="12.75">
      <c r="M1356" s="37"/>
      <c r="N1356" s="37"/>
      <c r="O1356" s="36"/>
      <c r="P1356" s="33"/>
      <c r="BP1356" s="29"/>
      <c r="BQ1356" s="29"/>
    </row>
    <row r="1357" spans="13:69" ht="12.75">
      <c r="M1357" s="37"/>
      <c r="N1357" s="37"/>
      <c r="O1357" s="36"/>
      <c r="P1357" s="33"/>
      <c r="BP1357" s="29"/>
      <c r="BQ1357" s="29"/>
    </row>
    <row r="1358" spans="13:69" ht="12.75">
      <c r="M1358" s="37"/>
      <c r="N1358" s="37"/>
      <c r="O1358" s="36"/>
      <c r="P1358" s="33"/>
      <c r="BP1358" s="29"/>
      <c r="BQ1358" s="29"/>
    </row>
    <row r="1359" spans="13:69" ht="12.75">
      <c r="M1359" s="37"/>
      <c r="N1359" s="37"/>
      <c r="O1359" s="36"/>
      <c r="P1359" s="33"/>
      <c r="BP1359" s="29"/>
      <c r="BQ1359" s="29"/>
    </row>
    <row r="1360" spans="13:69" ht="12.75">
      <c r="M1360" s="37"/>
      <c r="N1360" s="37"/>
      <c r="O1360" s="36"/>
      <c r="P1360" s="33"/>
      <c r="BP1360" s="29"/>
      <c r="BQ1360" s="29"/>
    </row>
    <row r="1361" spans="13:69" ht="12.75">
      <c r="M1361" s="37"/>
      <c r="N1361" s="37"/>
      <c r="O1361" s="36"/>
      <c r="P1361" s="33"/>
      <c r="BP1361" s="29"/>
      <c r="BQ1361" s="29"/>
    </row>
    <row r="1362" spans="13:69" ht="12.75">
      <c r="M1362" s="37"/>
      <c r="N1362" s="37"/>
      <c r="O1362" s="36"/>
      <c r="P1362" s="33"/>
      <c r="BP1362" s="29"/>
      <c r="BQ1362" s="29"/>
    </row>
    <row r="1363" spans="13:69" ht="12.75">
      <c r="M1363" s="37"/>
      <c r="N1363" s="37"/>
      <c r="O1363" s="36"/>
      <c r="P1363" s="33"/>
      <c r="BP1363" s="29"/>
      <c r="BQ1363" s="29"/>
    </row>
    <row r="1364" spans="13:69" ht="12.75">
      <c r="M1364" s="37"/>
      <c r="N1364" s="37"/>
      <c r="O1364" s="36"/>
      <c r="P1364" s="33"/>
      <c r="BP1364" s="29"/>
      <c r="BQ1364" s="29"/>
    </row>
    <row r="1365" spans="13:69" ht="12.75">
      <c r="M1365" s="37"/>
      <c r="N1365" s="37"/>
      <c r="O1365" s="36"/>
      <c r="P1365" s="33"/>
      <c r="BP1365" s="29"/>
      <c r="BQ1365" s="29"/>
    </row>
    <row r="1366" spans="13:69" ht="12.75">
      <c r="M1366" s="37"/>
      <c r="N1366" s="37"/>
      <c r="O1366" s="36"/>
      <c r="P1366" s="33"/>
      <c r="BP1366" s="29"/>
      <c r="BQ1366" s="29"/>
    </row>
    <row r="1367" spans="13:69" ht="12.75">
      <c r="M1367" s="37"/>
      <c r="N1367" s="37"/>
      <c r="O1367" s="36"/>
      <c r="P1367" s="33"/>
      <c r="BP1367" s="29"/>
      <c r="BQ1367" s="29"/>
    </row>
    <row r="1368" spans="13:69" ht="12.75">
      <c r="M1368" s="37"/>
      <c r="N1368" s="37"/>
      <c r="O1368" s="36"/>
      <c r="P1368" s="33"/>
      <c r="BP1368" s="29"/>
      <c r="BQ1368" s="29"/>
    </row>
    <row r="1369" spans="13:69" ht="12.75">
      <c r="M1369" s="37"/>
      <c r="N1369" s="37"/>
      <c r="O1369" s="36"/>
      <c r="P1369" s="33"/>
      <c r="BP1369" s="29"/>
      <c r="BQ1369" s="29"/>
    </row>
    <row r="1370" spans="13:69" ht="12.75">
      <c r="M1370" s="37"/>
      <c r="N1370" s="37"/>
      <c r="O1370" s="36"/>
      <c r="P1370" s="33"/>
      <c r="BP1370" s="29"/>
      <c r="BQ1370" s="29"/>
    </row>
    <row r="1371" spans="13:69" ht="12.75">
      <c r="M1371" s="37"/>
      <c r="N1371" s="37"/>
      <c r="O1371" s="36"/>
      <c r="P1371" s="33"/>
      <c r="BP1371" s="29"/>
      <c r="BQ1371" s="29"/>
    </row>
    <row r="1372" spans="13:69" ht="12.75">
      <c r="M1372" s="37"/>
      <c r="N1372" s="37"/>
      <c r="O1372" s="36"/>
      <c r="P1372" s="33"/>
      <c r="BP1372" s="29"/>
      <c r="BQ1372" s="29"/>
    </row>
    <row r="1373" spans="13:69" ht="12.75">
      <c r="M1373" s="37"/>
      <c r="N1373" s="37"/>
      <c r="O1373" s="36"/>
      <c r="P1373" s="33"/>
      <c r="BP1373" s="29"/>
      <c r="BQ1373" s="29"/>
    </row>
    <row r="1374" spans="13:69" ht="12.75">
      <c r="M1374" s="37"/>
      <c r="N1374" s="37"/>
      <c r="O1374" s="36"/>
      <c r="P1374" s="33"/>
      <c r="BP1374" s="29"/>
      <c r="BQ1374" s="29"/>
    </row>
    <row r="1375" spans="13:69" ht="12.75">
      <c r="M1375" s="37"/>
      <c r="N1375" s="37"/>
      <c r="O1375" s="36"/>
      <c r="P1375" s="33"/>
      <c r="BP1375" s="29"/>
      <c r="BQ1375" s="29"/>
    </row>
    <row r="1376" spans="13:69" ht="12.75">
      <c r="M1376" s="37"/>
      <c r="N1376" s="37"/>
      <c r="O1376" s="36"/>
      <c r="P1376" s="33"/>
      <c r="BP1376" s="29"/>
      <c r="BQ1376" s="29"/>
    </row>
    <row r="1377" spans="13:69" ht="12.75">
      <c r="M1377" s="37"/>
      <c r="N1377" s="37"/>
      <c r="O1377" s="36"/>
      <c r="P1377" s="33"/>
      <c r="BP1377" s="29"/>
      <c r="BQ1377" s="29"/>
    </row>
    <row r="1378" spans="13:69" ht="12.75">
      <c r="M1378" s="37"/>
      <c r="N1378" s="37"/>
      <c r="O1378" s="36"/>
      <c r="P1378" s="33"/>
      <c r="BP1378" s="29"/>
      <c r="BQ1378" s="29"/>
    </row>
    <row r="1379" spans="13:69" ht="12.75">
      <c r="M1379" s="37"/>
      <c r="N1379" s="37"/>
      <c r="O1379" s="36"/>
      <c r="P1379" s="33"/>
      <c r="BP1379" s="29"/>
      <c r="BQ1379" s="29"/>
    </row>
    <row r="1380" spans="13:69" ht="12.75">
      <c r="M1380" s="37"/>
      <c r="N1380" s="37"/>
      <c r="O1380" s="36"/>
      <c r="P1380" s="33"/>
      <c r="BP1380" s="29"/>
      <c r="BQ1380" s="29"/>
    </row>
    <row r="1381" spans="13:69" ht="12.75">
      <c r="M1381" s="37"/>
      <c r="N1381" s="37"/>
      <c r="O1381" s="36"/>
      <c r="P1381" s="33"/>
      <c r="BP1381" s="29"/>
      <c r="BQ1381" s="29"/>
    </row>
    <row r="1382" spans="13:69" ht="12.75">
      <c r="M1382" s="37"/>
      <c r="N1382" s="37"/>
      <c r="O1382" s="36"/>
      <c r="P1382" s="33"/>
      <c r="BP1382" s="29"/>
      <c r="BQ1382" s="29"/>
    </row>
    <row r="1383" spans="13:69" ht="12.75">
      <c r="M1383" s="37"/>
      <c r="N1383" s="37"/>
      <c r="O1383" s="36"/>
      <c r="P1383" s="33"/>
      <c r="BP1383" s="29"/>
      <c r="BQ1383" s="29"/>
    </row>
    <row r="1384" spans="13:69" ht="12.75">
      <c r="M1384" s="37"/>
      <c r="N1384" s="37"/>
      <c r="O1384" s="36"/>
      <c r="P1384" s="33"/>
      <c r="BP1384" s="29"/>
      <c r="BQ1384" s="29"/>
    </row>
    <row r="1385" spans="13:69" ht="12.75">
      <c r="M1385" s="37"/>
      <c r="N1385" s="37"/>
      <c r="O1385" s="36"/>
      <c r="P1385" s="33"/>
      <c r="BP1385" s="29"/>
      <c r="BQ1385" s="29"/>
    </row>
    <row r="1386" spans="13:69" ht="12.75">
      <c r="M1386" s="37"/>
      <c r="N1386" s="37"/>
      <c r="O1386" s="36"/>
      <c r="P1386" s="33"/>
      <c r="BP1386" s="29"/>
      <c r="BQ1386" s="29"/>
    </row>
    <row r="1387" spans="13:69" ht="12.75">
      <c r="M1387" s="37"/>
      <c r="N1387" s="37"/>
      <c r="O1387" s="36"/>
      <c r="P1387" s="33"/>
      <c r="BP1387" s="29"/>
      <c r="BQ1387" s="29"/>
    </row>
    <row r="1388" spans="13:69" ht="12.75">
      <c r="M1388" s="37"/>
      <c r="N1388" s="37"/>
      <c r="O1388" s="36"/>
      <c r="P1388" s="33"/>
      <c r="BP1388" s="29"/>
      <c r="BQ1388" s="29"/>
    </row>
    <row r="1389" spans="13:69" ht="12.75">
      <c r="M1389" s="37"/>
      <c r="N1389" s="37"/>
      <c r="O1389" s="36"/>
      <c r="P1389" s="33"/>
      <c r="BP1389" s="29"/>
      <c r="BQ1389" s="29"/>
    </row>
    <row r="1390" spans="13:69" ht="12.75">
      <c r="M1390" s="37"/>
      <c r="N1390" s="37"/>
      <c r="O1390" s="36"/>
      <c r="P1390" s="33"/>
      <c r="BP1390" s="29"/>
      <c r="BQ1390" s="29"/>
    </row>
    <row r="1391" spans="13:69" ht="12.75">
      <c r="M1391" s="37"/>
      <c r="N1391" s="37"/>
      <c r="O1391" s="36"/>
      <c r="P1391" s="33"/>
      <c r="BP1391" s="29"/>
      <c r="BQ1391" s="29"/>
    </row>
    <row r="1392" spans="13:69" ht="12.75">
      <c r="M1392" s="37"/>
      <c r="N1392" s="37"/>
      <c r="O1392" s="36"/>
      <c r="P1392" s="33"/>
      <c r="BP1392" s="29"/>
      <c r="BQ1392" s="29"/>
    </row>
    <row r="1393" spans="13:69" ht="12.75">
      <c r="M1393" s="37"/>
      <c r="N1393" s="37"/>
      <c r="O1393" s="36"/>
      <c r="P1393" s="33"/>
      <c r="BP1393" s="29"/>
      <c r="BQ1393" s="29"/>
    </row>
    <row r="1394" spans="13:69" ht="12.75">
      <c r="M1394" s="37"/>
      <c r="N1394" s="37"/>
      <c r="O1394" s="36"/>
      <c r="P1394" s="33"/>
      <c r="BP1394" s="29"/>
      <c r="BQ1394" s="29"/>
    </row>
    <row r="1395" spans="13:69" ht="12.75">
      <c r="M1395" s="37"/>
      <c r="N1395" s="37"/>
      <c r="O1395" s="36"/>
      <c r="P1395" s="33"/>
      <c r="BP1395" s="29"/>
      <c r="BQ1395" s="29"/>
    </row>
    <row r="1396" spans="13:69" ht="12.75">
      <c r="M1396" s="37"/>
      <c r="N1396" s="37"/>
      <c r="O1396" s="36"/>
      <c r="P1396" s="33"/>
      <c r="BP1396" s="29"/>
      <c r="BQ1396" s="29"/>
    </row>
    <row r="1397" spans="13:69" ht="12.75">
      <c r="M1397" s="37"/>
      <c r="N1397" s="37"/>
      <c r="O1397" s="36"/>
      <c r="P1397" s="33"/>
      <c r="BP1397" s="29"/>
      <c r="BQ1397" s="29"/>
    </row>
    <row r="1398" spans="13:69" ht="12.75">
      <c r="M1398" s="37"/>
      <c r="N1398" s="37"/>
      <c r="O1398" s="36"/>
      <c r="P1398" s="33"/>
      <c r="BP1398" s="29"/>
      <c r="BQ1398" s="29"/>
    </row>
    <row r="1399" spans="13:69" ht="12.75">
      <c r="M1399" s="37"/>
      <c r="N1399" s="37"/>
      <c r="O1399" s="36"/>
      <c r="P1399" s="33"/>
      <c r="BP1399" s="29"/>
      <c r="BQ1399" s="29"/>
    </row>
    <row r="1400" spans="13:69" ht="12.75">
      <c r="M1400" s="37"/>
      <c r="N1400" s="37"/>
      <c r="O1400" s="36"/>
      <c r="P1400" s="33"/>
      <c r="BP1400" s="29"/>
      <c r="BQ1400" s="29"/>
    </row>
    <row r="1401" spans="13:69" ht="12.75">
      <c r="M1401" s="37"/>
      <c r="N1401" s="37"/>
      <c r="O1401" s="36"/>
      <c r="P1401" s="33"/>
      <c r="BP1401" s="29"/>
      <c r="BQ1401" s="29"/>
    </row>
    <row r="1402" spans="13:69" ht="12.75">
      <c r="M1402" s="37"/>
      <c r="N1402" s="37"/>
      <c r="O1402" s="36"/>
      <c r="P1402" s="33"/>
      <c r="BP1402" s="29"/>
      <c r="BQ1402" s="29"/>
    </row>
    <row r="1403" spans="13:69" ht="12.75">
      <c r="M1403" s="37"/>
      <c r="N1403" s="37"/>
      <c r="O1403" s="36"/>
      <c r="P1403" s="33"/>
      <c r="BP1403" s="29"/>
      <c r="BQ1403" s="29"/>
    </row>
    <row r="1404" spans="13:69" ht="12.75">
      <c r="M1404" s="37"/>
      <c r="N1404" s="37"/>
      <c r="O1404" s="36"/>
      <c r="P1404" s="33"/>
      <c r="BP1404" s="29"/>
      <c r="BQ1404" s="29"/>
    </row>
    <row r="1405" spans="13:69" ht="12.75">
      <c r="M1405" s="37"/>
      <c r="N1405" s="37"/>
      <c r="O1405" s="36"/>
      <c r="P1405" s="33"/>
      <c r="BP1405" s="29"/>
      <c r="BQ1405" s="29"/>
    </row>
    <row r="1406" spans="13:69" ht="12.75">
      <c r="M1406" s="37"/>
      <c r="N1406" s="37"/>
      <c r="O1406" s="36"/>
      <c r="P1406" s="33"/>
      <c r="BP1406" s="29"/>
      <c r="BQ1406" s="29"/>
    </row>
    <row r="1407" spans="13:69" ht="12.75">
      <c r="M1407" s="37"/>
      <c r="N1407" s="37"/>
      <c r="O1407" s="36"/>
      <c r="P1407" s="33"/>
      <c r="BP1407" s="29"/>
      <c r="BQ1407" s="29"/>
    </row>
    <row r="1408" spans="13:69" ht="12.75">
      <c r="M1408" s="37"/>
      <c r="N1408" s="37"/>
      <c r="O1408" s="36"/>
      <c r="P1408" s="33"/>
      <c r="BP1408" s="29"/>
      <c r="BQ1408" s="29"/>
    </row>
    <row r="1409" spans="13:69" ht="12.75">
      <c r="M1409" s="37"/>
      <c r="N1409" s="37"/>
      <c r="O1409" s="36"/>
      <c r="P1409" s="33"/>
      <c r="BP1409" s="29"/>
      <c r="BQ1409" s="29"/>
    </row>
    <row r="1410" spans="13:69" ht="12.75">
      <c r="M1410" s="37"/>
      <c r="N1410" s="37"/>
      <c r="O1410" s="36"/>
      <c r="P1410" s="33"/>
      <c r="BP1410" s="29"/>
      <c r="BQ1410" s="29"/>
    </row>
    <row r="1411" spans="13:69" ht="12.75">
      <c r="M1411" s="37"/>
      <c r="N1411" s="37"/>
      <c r="O1411" s="36"/>
      <c r="P1411" s="33"/>
      <c r="BP1411" s="29"/>
      <c r="BQ1411" s="29"/>
    </row>
    <row r="1412" spans="13:69" ht="12.75">
      <c r="M1412" s="37"/>
      <c r="N1412" s="37"/>
      <c r="O1412" s="36"/>
      <c r="P1412" s="33"/>
      <c r="BP1412" s="29"/>
      <c r="BQ1412" s="29"/>
    </row>
    <row r="1413" spans="13:69" ht="12.75">
      <c r="M1413" s="37"/>
      <c r="N1413" s="37"/>
      <c r="O1413" s="36"/>
      <c r="P1413" s="33"/>
      <c r="BP1413" s="29"/>
      <c r="BQ1413" s="29"/>
    </row>
    <row r="1414" spans="13:69" ht="12.75">
      <c r="M1414" s="37"/>
      <c r="N1414" s="37"/>
      <c r="O1414" s="36"/>
      <c r="P1414" s="33"/>
      <c r="BP1414" s="29"/>
      <c r="BQ1414" s="29"/>
    </row>
    <row r="1415" spans="13:69" ht="12.75">
      <c r="M1415" s="37"/>
      <c r="N1415" s="37"/>
      <c r="O1415" s="36"/>
      <c r="P1415" s="33"/>
      <c r="BP1415" s="29"/>
      <c r="BQ1415" s="29"/>
    </row>
    <row r="1416" spans="13:69" ht="12.75">
      <c r="M1416" s="37"/>
      <c r="N1416" s="37"/>
      <c r="O1416" s="36"/>
      <c r="P1416" s="33"/>
      <c r="BP1416" s="29"/>
      <c r="BQ1416" s="29"/>
    </row>
    <row r="1417" spans="13:69" ht="12.75">
      <c r="M1417" s="37"/>
      <c r="N1417" s="37"/>
      <c r="O1417" s="36"/>
      <c r="P1417" s="33"/>
      <c r="BP1417" s="29"/>
      <c r="BQ1417" s="29"/>
    </row>
    <row r="1418" spans="13:69" ht="12.75">
      <c r="M1418" s="37"/>
      <c r="N1418" s="37"/>
      <c r="O1418" s="36"/>
      <c r="P1418" s="33"/>
      <c r="BP1418" s="29"/>
      <c r="BQ1418" s="29"/>
    </row>
    <row r="1419" spans="13:69" ht="12.75">
      <c r="M1419" s="37"/>
      <c r="N1419" s="37"/>
      <c r="O1419" s="36"/>
      <c r="P1419" s="33"/>
      <c r="BP1419" s="29"/>
      <c r="BQ1419" s="29"/>
    </row>
    <row r="1420" spans="13:69" ht="12.75">
      <c r="M1420" s="37"/>
      <c r="N1420" s="37"/>
      <c r="O1420" s="36"/>
      <c r="P1420" s="33"/>
      <c r="BP1420" s="29"/>
      <c r="BQ1420" s="29"/>
    </row>
    <row r="1421" spans="13:69" ht="12.75">
      <c r="M1421" s="37"/>
      <c r="N1421" s="37"/>
      <c r="O1421" s="36"/>
      <c r="P1421" s="33"/>
      <c r="BP1421" s="29"/>
      <c r="BQ1421" s="29"/>
    </row>
    <row r="1422" spans="13:69" ht="12.75">
      <c r="M1422" s="37"/>
      <c r="N1422" s="37"/>
      <c r="O1422" s="36"/>
      <c r="P1422" s="33"/>
      <c r="BP1422" s="29"/>
      <c r="BQ1422" s="29"/>
    </row>
    <row r="1423" spans="13:69" ht="12.75">
      <c r="M1423" s="37"/>
      <c r="N1423" s="37"/>
      <c r="O1423" s="36"/>
      <c r="P1423" s="33"/>
      <c r="BP1423" s="29"/>
      <c r="BQ1423" s="29"/>
    </row>
    <row r="1424" spans="13:69" ht="12.75">
      <c r="M1424" s="37"/>
      <c r="N1424" s="37"/>
      <c r="O1424" s="36"/>
      <c r="P1424" s="33"/>
      <c r="BP1424" s="29"/>
      <c r="BQ1424" s="29"/>
    </row>
    <row r="1425" spans="13:69" ht="12.75">
      <c r="M1425" s="37"/>
      <c r="N1425" s="37"/>
      <c r="O1425" s="36"/>
      <c r="P1425" s="33"/>
      <c r="BP1425" s="29"/>
      <c r="BQ1425" s="29"/>
    </row>
    <row r="1426" spans="13:69" ht="12.75">
      <c r="M1426" s="37"/>
      <c r="N1426" s="37"/>
      <c r="O1426" s="36"/>
      <c r="P1426" s="33"/>
      <c r="BP1426" s="29"/>
      <c r="BQ1426" s="29"/>
    </row>
    <row r="1427" spans="13:69" ht="12.75">
      <c r="M1427" s="37"/>
      <c r="N1427" s="37"/>
      <c r="O1427" s="36"/>
      <c r="P1427" s="33"/>
      <c r="BP1427" s="29"/>
      <c r="BQ1427" s="29"/>
    </row>
    <row r="1428" spans="13:69" ht="12.75">
      <c r="M1428" s="37"/>
      <c r="N1428" s="37"/>
      <c r="O1428" s="36"/>
      <c r="P1428" s="33"/>
      <c r="BP1428" s="29"/>
      <c r="BQ1428" s="29"/>
    </row>
    <row r="1429" spans="13:69" ht="12.75">
      <c r="M1429" s="37"/>
      <c r="N1429" s="37"/>
      <c r="O1429" s="36"/>
      <c r="P1429" s="33"/>
      <c r="BP1429" s="29"/>
      <c r="BQ1429" s="29"/>
    </row>
    <row r="1430" spans="13:69" ht="12.75">
      <c r="M1430" s="37"/>
      <c r="N1430" s="37"/>
      <c r="O1430" s="36"/>
      <c r="P1430" s="33"/>
      <c r="BP1430" s="29"/>
      <c r="BQ1430" s="29"/>
    </row>
    <row r="1431" spans="13:69" ht="12.75">
      <c r="M1431" s="37"/>
      <c r="N1431" s="37"/>
      <c r="O1431" s="36"/>
      <c r="P1431" s="33"/>
      <c r="BP1431" s="29"/>
      <c r="BQ1431" s="29"/>
    </row>
    <row r="1432" spans="13:69" ht="12.75">
      <c r="M1432" s="37"/>
      <c r="N1432" s="37"/>
      <c r="O1432" s="36"/>
      <c r="P1432" s="33"/>
      <c r="BP1432" s="29"/>
      <c r="BQ1432" s="29"/>
    </row>
    <row r="1433" spans="13:69" ht="12.75">
      <c r="M1433" s="37"/>
      <c r="N1433" s="37"/>
      <c r="O1433" s="36"/>
      <c r="P1433" s="33"/>
      <c r="BP1433" s="29"/>
      <c r="BQ1433" s="29"/>
    </row>
    <row r="1434" spans="13:69" ht="12.75">
      <c r="M1434" s="37"/>
      <c r="N1434" s="37"/>
      <c r="O1434" s="36"/>
      <c r="P1434" s="33"/>
      <c r="BP1434" s="29"/>
      <c r="BQ1434" s="29"/>
    </row>
    <row r="1435" spans="13:69" ht="12.75">
      <c r="M1435" s="37"/>
      <c r="N1435" s="37"/>
      <c r="O1435" s="36"/>
      <c r="P1435" s="33"/>
      <c r="BP1435" s="29"/>
      <c r="BQ1435" s="29"/>
    </row>
    <row r="1436" spans="13:69" ht="12.75">
      <c r="M1436" s="37"/>
      <c r="N1436" s="37"/>
      <c r="O1436" s="36"/>
      <c r="P1436" s="33"/>
      <c r="BP1436" s="29"/>
      <c r="BQ1436" s="29"/>
    </row>
    <row r="1437" spans="13:69" ht="12.75">
      <c r="M1437" s="37"/>
      <c r="N1437" s="37"/>
      <c r="O1437" s="36"/>
      <c r="P1437" s="33"/>
      <c r="BP1437" s="29"/>
      <c r="BQ1437" s="29"/>
    </row>
    <row r="1438" spans="13:69" ht="12.75">
      <c r="M1438" s="37"/>
      <c r="N1438" s="37"/>
      <c r="O1438" s="36"/>
      <c r="P1438" s="33"/>
      <c r="BP1438" s="29"/>
      <c r="BQ1438" s="29"/>
    </row>
    <row r="1439" spans="13:69" ht="12.75">
      <c r="M1439" s="37"/>
      <c r="N1439" s="37"/>
      <c r="O1439" s="36"/>
      <c r="P1439" s="33"/>
      <c r="BP1439" s="29"/>
      <c r="BQ1439" s="29"/>
    </row>
    <row r="1440" spans="13:69" ht="12.75">
      <c r="M1440" s="37"/>
      <c r="N1440" s="37"/>
      <c r="O1440" s="36"/>
      <c r="P1440" s="33"/>
      <c r="BP1440" s="29"/>
      <c r="BQ1440" s="29"/>
    </row>
    <row r="1441" spans="13:69" ht="12.75">
      <c r="M1441" s="37"/>
      <c r="N1441" s="37"/>
      <c r="O1441" s="36"/>
      <c r="P1441" s="33"/>
      <c r="BP1441" s="29"/>
      <c r="BQ1441" s="29"/>
    </row>
    <row r="1442" spans="13:69" ht="12.75">
      <c r="M1442" s="37"/>
      <c r="N1442" s="37"/>
      <c r="O1442" s="36"/>
      <c r="P1442" s="33"/>
      <c r="BP1442" s="29"/>
      <c r="BQ1442" s="29"/>
    </row>
    <row r="1443" spans="13:69" ht="12.75">
      <c r="M1443" s="37"/>
      <c r="N1443" s="37"/>
      <c r="O1443" s="36"/>
      <c r="P1443" s="33"/>
      <c r="BP1443" s="29"/>
      <c r="BQ1443" s="29"/>
    </row>
    <row r="1444" spans="13:69" ht="12.75">
      <c r="M1444" s="37"/>
      <c r="N1444" s="37"/>
      <c r="O1444" s="36"/>
      <c r="P1444" s="33"/>
      <c r="BP1444" s="29"/>
      <c r="BQ1444" s="29"/>
    </row>
    <row r="1445" spans="13:69" ht="12.75">
      <c r="M1445" s="37"/>
      <c r="N1445" s="37"/>
      <c r="O1445" s="36"/>
      <c r="P1445" s="33"/>
      <c r="BP1445" s="29"/>
      <c r="BQ1445" s="29"/>
    </row>
    <row r="1446" spans="13:69" ht="12.75">
      <c r="M1446" s="37"/>
      <c r="N1446" s="37"/>
      <c r="O1446" s="36"/>
      <c r="P1446" s="33"/>
      <c r="BP1446" s="29"/>
      <c r="BQ1446" s="29"/>
    </row>
    <row r="1447" spans="13:69" ht="12.75">
      <c r="M1447" s="37"/>
      <c r="N1447" s="37"/>
      <c r="O1447" s="36"/>
      <c r="P1447" s="33"/>
      <c r="BP1447" s="29"/>
      <c r="BQ1447" s="29"/>
    </row>
    <row r="1448" spans="13:69" ht="12.75">
      <c r="M1448" s="37"/>
      <c r="N1448" s="37"/>
      <c r="O1448" s="36"/>
      <c r="P1448" s="33"/>
      <c r="BP1448" s="29"/>
      <c r="BQ1448" s="29"/>
    </row>
    <row r="1449" spans="13:69" ht="12.75">
      <c r="M1449" s="37"/>
      <c r="N1449" s="37"/>
      <c r="O1449" s="36"/>
      <c r="P1449" s="33"/>
      <c r="BP1449" s="29"/>
      <c r="BQ1449" s="29"/>
    </row>
    <row r="1450" spans="13:69" ht="12.75">
      <c r="M1450" s="37"/>
      <c r="N1450" s="37"/>
      <c r="O1450" s="36"/>
      <c r="P1450" s="33"/>
      <c r="BP1450" s="29"/>
      <c r="BQ1450" s="29"/>
    </row>
    <row r="1451" spans="13:69" ht="12.75">
      <c r="M1451" s="37"/>
      <c r="N1451" s="37"/>
      <c r="O1451" s="36"/>
      <c r="P1451" s="33"/>
      <c r="BP1451" s="29"/>
      <c r="BQ1451" s="29"/>
    </row>
    <row r="1452" spans="13:69" ht="12.75">
      <c r="M1452" s="37"/>
      <c r="N1452" s="37"/>
      <c r="O1452" s="36"/>
      <c r="P1452" s="33"/>
      <c r="BP1452" s="29"/>
      <c r="BQ1452" s="29"/>
    </row>
    <row r="1453" spans="13:69" ht="12.75">
      <c r="M1453" s="37"/>
      <c r="N1453" s="37"/>
      <c r="O1453" s="36"/>
      <c r="P1453" s="33"/>
      <c r="BP1453" s="29"/>
      <c r="BQ1453" s="29"/>
    </row>
    <row r="1454" spans="13:69" ht="12.75">
      <c r="M1454" s="37"/>
      <c r="N1454" s="37"/>
      <c r="O1454" s="36"/>
      <c r="P1454" s="33"/>
      <c r="BP1454" s="29"/>
      <c r="BQ1454" s="29"/>
    </row>
    <row r="1455" spans="13:69" ht="12.75">
      <c r="M1455" s="37"/>
      <c r="N1455" s="37"/>
      <c r="O1455" s="36"/>
      <c r="P1455" s="33"/>
      <c r="BP1455" s="29"/>
      <c r="BQ1455" s="29"/>
    </row>
    <row r="1456" spans="13:69" ht="12.75">
      <c r="M1456" s="37"/>
      <c r="N1456" s="37"/>
      <c r="O1456" s="36"/>
      <c r="P1456" s="33"/>
      <c r="BP1456" s="29"/>
      <c r="BQ1456" s="29"/>
    </row>
    <row r="1457" spans="13:69" ht="12.75">
      <c r="M1457" s="37"/>
      <c r="N1457" s="37"/>
      <c r="O1457" s="36"/>
      <c r="P1457" s="33"/>
      <c r="BP1457" s="29"/>
      <c r="BQ1457" s="29"/>
    </row>
    <row r="1458" spans="13:69" ht="12.75">
      <c r="M1458" s="37"/>
      <c r="N1458" s="37"/>
      <c r="O1458" s="36"/>
      <c r="P1458" s="33"/>
      <c r="BP1458" s="29"/>
      <c r="BQ1458" s="29"/>
    </row>
    <row r="1459" spans="13:69" ht="12.75">
      <c r="M1459" s="37"/>
      <c r="N1459" s="37"/>
      <c r="O1459" s="36"/>
      <c r="P1459" s="33"/>
      <c r="BP1459" s="29"/>
      <c r="BQ1459" s="29"/>
    </row>
    <row r="1460" spans="13:69" ht="12.75">
      <c r="M1460" s="37"/>
      <c r="N1460" s="37"/>
      <c r="O1460" s="36"/>
      <c r="P1460" s="33"/>
      <c r="BP1460" s="29"/>
      <c r="BQ1460" s="29"/>
    </row>
    <row r="1461" spans="13:69" ht="12.75">
      <c r="M1461" s="37"/>
      <c r="N1461" s="37"/>
      <c r="O1461" s="36"/>
      <c r="P1461" s="33"/>
      <c r="BP1461" s="29"/>
      <c r="BQ1461" s="29"/>
    </row>
    <row r="1462" spans="13:69" ht="12.75">
      <c r="M1462" s="37"/>
      <c r="N1462" s="37"/>
      <c r="O1462" s="36"/>
      <c r="P1462" s="33"/>
      <c r="BP1462" s="29"/>
      <c r="BQ1462" s="29"/>
    </row>
    <row r="1463" spans="13:69" ht="12.75">
      <c r="M1463" s="37"/>
      <c r="N1463" s="37"/>
      <c r="O1463" s="36"/>
      <c r="P1463" s="33"/>
      <c r="BP1463" s="29"/>
      <c r="BQ1463" s="29"/>
    </row>
    <row r="1464" spans="13:69" ht="12.75">
      <c r="M1464" s="37"/>
      <c r="N1464" s="37"/>
      <c r="O1464" s="36"/>
      <c r="P1464" s="33"/>
      <c r="BP1464" s="29"/>
      <c r="BQ1464" s="29"/>
    </row>
    <row r="1465" spans="13:69" ht="12.75">
      <c r="M1465" s="37"/>
      <c r="N1465" s="37"/>
      <c r="O1465" s="36"/>
      <c r="P1465" s="33"/>
      <c r="BP1465" s="29"/>
      <c r="BQ1465" s="29"/>
    </row>
    <row r="1466" spans="13:69" ht="12.75">
      <c r="M1466" s="37"/>
      <c r="N1466" s="37"/>
      <c r="O1466" s="36"/>
      <c r="P1466" s="33"/>
      <c r="BP1466" s="29"/>
      <c r="BQ1466" s="29"/>
    </row>
    <row r="1467" spans="13:69" ht="12.75">
      <c r="M1467" s="37"/>
      <c r="N1467" s="37"/>
      <c r="O1467" s="36"/>
      <c r="P1467" s="33"/>
      <c r="BP1467" s="29"/>
      <c r="BQ1467" s="29"/>
    </row>
    <row r="1468" spans="13:69" ht="12.75">
      <c r="M1468" s="37"/>
      <c r="N1468" s="37"/>
      <c r="O1468" s="36"/>
      <c r="P1468" s="33"/>
      <c r="BP1468" s="29"/>
      <c r="BQ1468" s="29"/>
    </row>
    <row r="1469" spans="13:69" ht="12.75">
      <c r="M1469" s="37"/>
      <c r="N1469" s="37"/>
      <c r="O1469" s="36"/>
      <c r="P1469" s="33"/>
      <c r="BP1469" s="29"/>
      <c r="BQ1469" s="29"/>
    </row>
    <row r="1470" spans="13:69" ht="12.75">
      <c r="M1470" s="37"/>
      <c r="N1470" s="37"/>
      <c r="O1470" s="36"/>
      <c r="P1470" s="33"/>
      <c r="BP1470" s="29"/>
      <c r="BQ1470" s="29"/>
    </row>
    <row r="1471" spans="13:69" ht="12.75">
      <c r="M1471" s="37"/>
      <c r="N1471" s="37"/>
      <c r="O1471" s="36"/>
      <c r="P1471" s="33"/>
      <c r="BP1471" s="29"/>
      <c r="BQ1471" s="29"/>
    </row>
    <row r="1472" spans="13:69" ht="12.75">
      <c r="M1472" s="37"/>
      <c r="N1472" s="37"/>
      <c r="O1472" s="36"/>
      <c r="P1472" s="33"/>
      <c r="BP1472" s="29"/>
      <c r="BQ1472" s="29"/>
    </row>
    <row r="1473" spans="13:69" ht="12.75">
      <c r="M1473" s="37"/>
      <c r="N1473" s="37"/>
      <c r="O1473" s="36"/>
      <c r="P1473" s="33"/>
      <c r="BP1473" s="29"/>
      <c r="BQ1473" s="29"/>
    </row>
    <row r="1474" spans="13:69" ht="12.75">
      <c r="M1474" s="37"/>
      <c r="N1474" s="37"/>
      <c r="O1474" s="36"/>
      <c r="P1474" s="33"/>
      <c r="BP1474" s="29"/>
      <c r="BQ1474" s="29"/>
    </row>
    <row r="1475" spans="13:69" ht="12.75">
      <c r="M1475" s="37"/>
      <c r="N1475" s="37"/>
      <c r="O1475" s="36"/>
      <c r="P1475" s="33"/>
      <c r="BP1475" s="29"/>
      <c r="BQ1475" s="29"/>
    </row>
    <row r="1476" spans="13:69" ht="12.75">
      <c r="M1476" s="37"/>
      <c r="N1476" s="37"/>
      <c r="O1476" s="36"/>
      <c r="P1476" s="33"/>
      <c r="BP1476" s="29"/>
      <c r="BQ1476" s="29"/>
    </row>
    <row r="1477" spans="13:69" ht="12.75">
      <c r="M1477" s="37"/>
      <c r="N1477" s="37"/>
      <c r="O1477" s="36"/>
      <c r="P1477" s="33"/>
      <c r="BP1477" s="29"/>
      <c r="BQ1477" s="29"/>
    </row>
    <row r="1478" spans="13:69" ht="12.75">
      <c r="M1478" s="37"/>
      <c r="N1478" s="37"/>
      <c r="O1478" s="36"/>
      <c r="P1478" s="33"/>
      <c r="BP1478" s="29"/>
      <c r="BQ1478" s="29"/>
    </row>
    <row r="1479" spans="13:69" ht="12.75">
      <c r="M1479" s="37"/>
      <c r="N1479" s="37"/>
      <c r="O1479" s="36"/>
      <c r="P1479" s="33"/>
      <c r="BP1479" s="29"/>
      <c r="BQ1479" s="29"/>
    </row>
    <row r="1480" spans="13:69" ht="12.75">
      <c r="M1480" s="37"/>
      <c r="N1480" s="37"/>
      <c r="O1480" s="36"/>
      <c r="P1480" s="33"/>
      <c r="BP1480" s="29"/>
      <c r="BQ1480" s="29"/>
    </row>
    <row r="1481" spans="13:69" ht="12.75">
      <c r="M1481" s="37"/>
      <c r="N1481" s="37"/>
      <c r="O1481" s="36"/>
      <c r="P1481" s="33"/>
      <c r="BP1481" s="29"/>
      <c r="BQ1481" s="29"/>
    </row>
    <row r="1482" spans="13:69" ht="12.75">
      <c r="M1482" s="37"/>
      <c r="N1482" s="37"/>
      <c r="O1482" s="36"/>
      <c r="P1482" s="33"/>
      <c r="BP1482" s="29"/>
      <c r="BQ1482" s="29"/>
    </row>
    <row r="1483" spans="13:69" ht="12.75">
      <c r="M1483" s="37"/>
      <c r="N1483" s="37"/>
      <c r="O1483" s="36"/>
      <c r="P1483" s="33"/>
      <c r="BP1483" s="29"/>
      <c r="BQ1483" s="29"/>
    </row>
    <row r="1484" spans="13:69" ht="12.75">
      <c r="M1484" s="37"/>
      <c r="N1484" s="37"/>
      <c r="O1484" s="36"/>
      <c r="P1484" s="33"/>
      <c r="BP1484" s="29"/>
      <c r="BQ1484" s="29"/>
    </row>
    <row r="1485" spans="13:69" ht="12.75">
      <c r="M1485" s="37"/>
      <c r="N1485" s="37"/>
      <c r="O1485" s="36"/>
      <c r="P1485" s="33"/>
      <c r="BP1485" s="29"/>
      <c r="BQ1485" s="29"/>
    </row>
    <row r="1486" spans="13:69" ht="12.75">
      <c r="M1486" s="37"/>
      <c r="N1486" s="37"/>
      <c r="O1486" s="36"/>
      <c r="P1486" s="33"/>
      <c r="BP1486" s="29"/>
      <c r="BQ1486" s="29"/>
    </row>
    <row r="1487" spans="13:69" ht="12.75">
      <c r="M1487" s="37"/>
      <c r="N1487" s="37"/>
      <c r="O1487" s="36"/>
      <c r="P1487" s="33"/>
      <c r="BP1487" s="29"/>
      <c r="BQ1487" s="29"/>
    </row>
    <row r="1488" spans="13:69" ht="12.75">
      <c r="M1488" s="37"/>
      <c r="N1488" s="37"/>
      <c r="O1488" s="36"/>
      <c r="P1488" s="33"/>
      <c r="BP1488" s="29"/>
      <c r="BQ1488" s="29"/>
    </row>
    <row r="1489" spans="13:69" ht="12.75">
      <c r="M1489" s="37"/>
      <c r="N1489" s="37"/>
      <c r="O1489" s="36"/>
      <c r="P1489" s="33"/>
      <c r="BP1489" s="29"/>
      <c r="BQ1489" s="29"/>
    </row>
    <row r="1490" spans="13:69" ht="12.75">
      <c r="M1490" s="37"/>
      <c r="N1490" s="37"/>
      <c r="O1490" s="36"/>
      <c r="P1490" s="33"/>
      <c r="BP1490" s="29"/>
      <c r="BQ1490" s="29"/>
    </row>
    <row r="1491" spans="13:69" ht="12.75">
      <c r="M1491" s="37"/>
      <c r="N1491" s="37"/>
      <c r="O1491" s="36"/>
      <c r="P1491" s="33"/>
      <c r="BP1491" s="29"/>
      <c r="BQ1491" s="29"/>
    </row>
    <row r="1492" spans="13:69" ht="12.75">
      <c r="M1492" s="37"/>
      <c r="N1492" s="37"/>
      <c r="O1492" s="36"/>
      <c r="P1492" s="33"/>
      <c r="BP1492" s="29"/>
      <c r="BQ1492" s="29"/>
    </row>
    <row r="1493" spans="13:69" ht="12.75">
      <c r="M1493" s="37"/>
      <c r="N1493" s="37"/>
      <c r="O1493" s="36"/>
      <c r="P1493" s="33"/>
      <c r="BP1493" s="29"/>
      <c r="BQ1493" s="29"/>
    </row>
    <row r="1494" spans="13:69" ht="12.75">
      <c r="M1494" s="37"/>
      <c r="N1494" s="37"/>
      <c r="O1494" s="36"/>
      <c r="P1494" s="33"/>
      <c r="BP1494" s="29"/>
      <c r="BQ1494" s="29"/>
    </row>
    <row r="1495" spans="13:69" ht="12.75">
      <c r="M1495" s="37"/>
      <c r="N1495" s="37"/>
      <c r="O1495" s="36"/>
      <c r="P1495" s="33"/>
      <c r="BP1495" s="29"/>
      <c r="BQ1495" s="29"/>
    </row>
    <row r="1496" spans="13:69" ht="12.75">
      <c r="M1496" s="37"/>
      <c r="N1496" s="37"/>
      <c r="O1496" s="36"/>
      <c r="P1496" s="33"/>
      <c r="BP1496" s="29"/>
      <c r="BQ1496" s="29"/>
    </row>
    <row r="1497" spans="13:69" ht="12.75">
      <c r="M1497" s="37"/>
      <c r="N1497" s="37"/>
      <c r="O1497" s="36"/>
      <c r="P1497" s="33"/>
      <c r="BP1497" s="29"/>
      <c r="BQ1497" s="29"/>
    </row>
    <row r="1498" spans="13:69" ht="12.75">
      <c r="M1498" s="37"/>
      <c r="N1498" s="37"/>
      <c r="O1498" s="36"/>
      <c r="P1498" s="33"/>
      <c r="BP1498" s="29"/>
      <c r="BQ1498" s="29"/>
    </row>
    <row r="1499" spans="13:69" ht="12.75">
      <c r="M1499" s="37"/>
      <c r="N1499" s="37"/>
      <c r="O1499" s="36"/>
      <c r="P1499" s="33"/>
      <c r="BP1499" s="29"/>
      <c r="BQ1499" s="29"/>
    </row>
    <row r="1500" spans="13:69" ht="12.75">
      <c r="M1500" s="37"/>
      <c r="N1500" s="37"/>
      <c r="O1500" s="36"/>
      <c r="P1500" s="33"/>
      <c r="BP1500" s="29"/>
      <c r="BQ1500" s="29"/>
    </row>
    <row r="1501" spans="13:69" ht="12.75">
      <c r="M1501" s="37"/>
      <c r="N1501" s="37"/>
      <c r="O1501" s="36"/>
      <c r="P1501" s="33"/>
      <c r="BP1501" s="29"/>
      <c r="BQ1501" s="29"/>
    </row>
    <row r="1502" spans="13:69" ht="12.75">
      <c r="M1502" s="37"/>
      <c r="N1502" s="37"/>
      <c r="O1502" s="36"/>
      <c r="P1502" s="33"/>
      <c r="BP1502" s="29"/>
      <c r="BQ1502" s="29"/>
    </row>
    <row r="1503" spans="13:69" ht="12.75">
      <c r="M1503" s="37"/>
      <c r="N1503" s="37"/>
      <c r="O1503" s="36"/>
      <c r="P1503" s="33"/>
      <c r="BP1503" s="29"/>
      <c r="BQ1503" s="29"/>
    </row>
    <row r="1504" spans="13:69" ht="12.75">
      <c r="M1504" s="37"/>
      <c r="N1504" s="37"/>
      <c r="O1504" s="36"/>
      <c r="P1504" s="33"/>
      <c r="BP1504" s="29"/>
      <c r="BQ1504" s="29"/>
    </row>
    <row r="1505" spans="13:69" ht="12.75">
      <c r="M1505" s="37"/>
      <c r="N1505" s="37"/>
      <c r="O1505" s="36"/>
      <c r="P1505" s="33"/>
      <c r="BP1505" s="29"/>
      <c r="BQ1505" s="29"/>
    </row>
    <row r="1506" spans="13:69" ht="12.75">
      <c r="M1506" s="37"/>
      <c r="N1506" s="37"/>
      <c r="O1506" s="36"/>
      <c r="P1506" s="33"/>
      <c r="BP1506" s="29"/>
      <c r="BQ1506" s="29"/>
    </row>
    <row r="1507" spans="13:69" ht="12.75">
      <c r="M1507" s="37"/>
      <c r="N1507" s="37"/>
      <c r="O1507" s="36"/>
      <c r="P1507" s="33"/>
      <c r="BP1507" s="29"/>
      <c r="BQ1507" s="29"/>
    </row>
    <row r="1508" spans="13:69" ht="12.75">
      <c r="M1508" s="37"/>
      <c r="N1508" s="37"/>
      <c r="O1508" s="36"/>
      <c r="P1508" s="33"/>
      <c r="BP1508" s="29"/>
      <c r="BQ1508" s="29"/>
    </row>
    <row r="1509" spans="13:69" ht="12.75">
      <c r="M1509" s="37"/>
      <c r="N1509" s="37"/>
      <c r="O1509" s="36"/>
      <c r="P1509" s="33"/>
      <c r="BP1509" s="29"/>
      <c r="BQ1509" s="29"/>
    </row>
    <row r="1510" spans="13:69" ht="12.75">
      <c r="M1510" s="37"/>
      <c r="N1510" s="37"/>
      <c r="O1510" s="36"/>
      <c r="P1510" s="33"/>
      <c r="BP1510" s="29"/>
      <c r="BQ1510" s="29"/>
    </row>
    <row r="1511" spans="13:69" ht="12.75">
      <c r="M1511" s="37"/>
      <c r="N1511" s="37"/>
      <c r="O1511" s="36"/>
      <c r="P1511" s="33"/>
      <c r="BP1511" s="29"/>
      <c r="BQ1511" s="29"/>
    </row>
    <row r="1512" spans="13:69" ht="12.75">
      <c r="M1512" s="37"/>
      <c r="N1512" s="37"/>
      <c r="O1512" s="36"/>
      <c r="P1512" s="33"/>
      <c r="BP1512" s="29"/>
      <c r="BQ1512" s="29"/>
    </row>
    <row r="1513" spans="13:69" ht="12.75">
      <c r="M1513" s="37"/>
      <c r="N1513" s="37"/>
      <c r="O1513" s="36"/>
      <c r="P1513" s="33"/>
      <c r="BP1513" s="29"/>
      <c r="BQ1513" s="29"/>
    </row>
    <row r="1514" spans="13:69" ht="12.75">
      <c r="M1514" s="37"/>
      <c r="N1514" s="37"/>
      <c r="O1514" s="36"/>
      <c r="P1514" s="33"/>
      <c r="BP1514" s="29"/>
      <c r="BQ1514" s="29"/>
    </row>
    <row r="1515" spans="13:69" ht="12.75">
      <c r="M1515" s="37"/>
      <c r="N1515" s="37"/>
      <c r="O1515" s="36"/>
      <c r="P1515" s="33"/>
      <c r="BP1515" s="29"/>
      <c r="BQ1515" s="29"/>
    </row>
    <row r="1516" spans="13:69" ht="12.75">
      <c r="M1516" s="37"/>
      <c r="N1516" s="37"/>
      <c r="O1516" s="36"/>
      <c r="P1516" s="33"/>
      <c r="BP1516" s="29"/>
      <c r="BQ1516" s="29"/>
    </row>
    <row r="1517" spans="13:69" ht="12.75">
      <c r="M1517" s="37"/>
      <c r="N1517" s="37"/>
      <c r="O1517" s="36"/>
      <c r="P1517" s="33"/>
      <c r="BP1517" s="29"/>
      <c r="BQ1517" s="29"/>
    </row>
    <row r="1518" spans="13:69" ht="12.75">
      <c r="M1518" s="37"/>
      <c r="N1518" s="37"/>
      <c r="O1518" s="36"/>
      <c r="P1518" s="33"/>
      <c r="BP1518" s="29"/>
      <c r="BQ1518" s="29"/>
    </row>
    <row r="1519" spans="13:69" ht="12.75">
      <c r="M1519" s="37"/>
      <c r="N1519" s="37"/>
      <c r="O1519" s="36"/>
      <c r="P1519" s="33"/>
      <c r="BP1519" s="29"/>
      <c r="BQ1519" s="29"/>
    </row>
    <row r="1520" spans="13:69" ht="12.75">
      <c r="M1520" s="37"/>
      <c r="N1520" s="37"/>
      <c r="O1520" s="36"/>
      <c r="P1520" s="33"/>
      <c r="BP1520" s="29"/>
      <c r="BQ1520" s="29"/>
    </row>
    <row r="1521" spans="13:69" ht="12.75">
      <c r="M1521" s="37"/>
      <c r="N1521" s="37"/>
      <c r="O1521" s="36"/>
      <c r="P1521" s="33"/>
      <c r="BP1521" s="29"/>
      <c r="BQ1521" s="29"/>
    </row>
    <row r="1522" spans="13:69" ht="12.75">
      <c r="M1522" s="37"/>
      <c r="N1522" s="37"/>
      <c r="O1522" s="36"/>
      <c r="P1522" s="33"/>
      <c r="BP1522" s="29"/>
      <c r="BQ1522" s="29"/>
    </row>
    <row r="1523" spans="13:69" ht="12.75">
      <c r="M1523" s="37"/>
      <c r="N1523" s="37"/>
      <c r="O1523" s="36"/>
      <c r="P1523" s="33"/>
      <c r="BP1523" s="29"/>
      <c r="BQ1523" s="29"/>
    </row>
    <row r="1524" spans="13:69" ht="12.75">
      <c r="M1524" s="37"/>
      <c r="N1524" s="37"/>
      <c r="O1524" s="36"/>
      <c r="P1524" s="33"/>
      <c r="BP1524" s="29"/>
      <c r="BQ1524" s="29"/>
    </row>
    <row r="1525" spans="13:69" ht="12.75">
      <c r="M1525" s="37"/>
      <c r="N1525" s="37"/>
      <c r="O1525" s="36"/>
      <c r="P1525" s="33"/>
      <c r="BP1525" s="29"/>
      <c r="BQ1525" s="29"/>
    </row>
    <row r="1526" spans="13:69" ht="12.75">
      <c r="M1526" s="37"/>
      <c r="N1526" s="37"/>
      <c r="O1526" s="36"/>
      <c r="P1526" s="33"/>
      <c r="BP1526" s="29"/>
      <c r="BQ1526" s="29"/>
    </row>
    <row r="1527" spans="13:69" ht="12.75">
      <c r="M1527" s="37"/>
      <c r="N1527" s="37"/>
      <c r="O1527" s="36"/>
      <c r="P1527" s="33"/>
      <c r="BP1527" s="29"/>
      <c r="BQ1527" s="29"/>
    </row>
    <row r="1528" spans="13:69" ht="12.75">
      <c r="M1528" s="37"/>
      <c r="N1528" s="37"/>
      <c r="O1528" s="36"/>
      <c r="P1528" s="33"/>
      <c r="BP1528" s="29"/>
      <c r="BQ1528" s="29"/>
    </row>
    <row r="1529" spans="13:69" ht="12.75">
      <c r="M1529" s="37"/>
      <c r="N1529" s="37"/>
      <c r="O1529" s="36"/>
      <c r="P1529" s="33"/>
      <c r="BP1529" s="29"/>
      <c r="BQ1529" s="29"/>
    </row>
    <row r="1530" spans="13:69" ht="12.75">
      <c r="M1530" s="37"/>
      <c r="N1530" s="37"/>
      <c r="O1530" s="36"/>
      <c r="P1530" s="33"/>
      <c r="BP1530" s="29"/>
      <c r="BQ1530" s="29"/>
    </row>
    <row r="1531" spans="13:69" ht="12.75">
      <c r="M1531" s="37"/>
      <c r="N1531" s="37"/>
      <c r="O1531" s="36"/>
      <c r="P1531" s="33"/>
      <c r="BP1531" s="29"/>
      <c r="BQ1531" s="29"/>
    </row>
    <row r="1532" spans="13:69" ht="12.75">
      <c r="M1532" s="37"/>
      <c r="N1532" s="37"/>
      <c r="O1532" s="36"/>
      <c r="P1532" s="33"/>
      <c r="BP1532" s="29"/>
      <c r="BQ1532" s="29"/>
    </row>
    <row r="1533" spans="13:69" ht="12.75">
      <c r="M1533" s="37"/>
      <c r="N1533" s="37"/>
      <c r="O1533" s="36"/>
      <c r="P1533" s="33"/>
      <c r="BP1533" s="29"/>
      <c r="BQ1533" s="29"/>
    </row>
    <row r="1534" spans="13:69" ht="12.75">
      <c r="M1534" s="37"/>
      <c r="N1534" s="37"/>
      <c r="O1534" s="36"/>
      <c r="P1534" s="33"/>
      <c r="BP1534" s="29"/>
      <c r="BQ1534" s="29"/>
    </row>
    <row r="1535" spans="13:69" ht="12.75">
      <c r="M1535" s="37"/>
      <c r="N1535" s="37"/>
      <c r="O1535" s="36"/>
      <c r="P1535" s="33"/>
      <c r="BP1535" s="29"/>
      <c r="BQ1535" s="29"/>
    </row>
    <row r="1536" spans="13:69" ht="12.75">
      <c r="M1536" s="37"/>
      <c r="N1536" s="37"/>
      <c r="O1536" s="36"/>
      <c r="P1536" s="33"/>
      <c r="BP1536" s="29"/>
      <c r="BQ1536" s="29"/>
    </row>
    <row r="1537" spans="13:69" ht="12.75">
      <c r="M1537" s="37"/>
      <c r="N1537" s="37"/>
      <c r="O1537" s="36"/>
      <c r="P1537" s="33"/>
      <c r="BP1537" s="29"/>
      <c r="BQ1537" s="29"/>
    </row>
    <row r="1538" spans="13:69" ht="12.75">
      <c r="M1538" s="37"/>
      <c r="N1538" s="37"/>
      <c r="O1538" s="36"/>
      <c r="P1538" s="33"/>
      <c r="BP1538" s="29"/>
      <c r="BQ1538" s="29"/>
    </row>
    <row r="1539" spans="13:69" ht="12.75">
      <c r="M1539" s="37"/>
      <c r="N1539" s="37"/>
      <c r="O1539" s="36"/>
      <c r="P1539" s="33"/>
      <c r="BP1539" s="29"/>
      <c r="BQ1539" s="29"/>
    </row>
    <row r="1540" spans="13:69" ht="12.75">
      <c r="M1540" s="37"/>
      <c r="N1540" s="37"/>
      <c r="O1540" s="36"/>
      <c r="P1540" s="33"/>
      <c r="BP1540" s="29"/>
      <c r="BQ1540" s="29"/>
    </row>
    <row r="1541" spans="13:69" ht="12.75">
      <c r="M1541" s="37"/>
      <c r="N1541" s="37"/>
      <c r="O1541" s="36"/>
      <c r="P1541" s="33"/>
      <c r="BP1541" s="29"/>
      <c r="BQ1541" s="29"/>
    </row>
    <row r="1542" spans="13:69" ht="12.75">
      <c r="M1542" s="37"/>
      <c r="N1542" s="37"/>
      <c r="O1542" s="36"/>
      <c r="P1542" s="33"/>
      <c r="BP1542" s="29"/>
      <c r="BQ1542" s="29"/>
    </row>
    <row r="1543" spans="13:69" ht="12.75">
      <c r="M1543" s="37"/>
      <c r="N1543" s="37"/>
      <c r="O1543" s="36"/>
      <c r="P1543" s="33"/>
      <c r="BP1543" s="29"/>
      <c r="BQ1543" s="29"/>
    </row>
    <row r="1544" spans="13:69" ht="12.75">
      <c r="M1544" s="37"/>
      <c r="N1544" s="37"/>
      <c r="O1544" s="36"/>
      <c r="P1544" s="33"/>
      <c r="BP1544" s="29"/>
      <c r="BQ1544" s="29"/>
    </row>
    <row r="1545" spans="13:69" ht="12.75">
      <c r="M1545" s="37"/>
      <c r="N1545" s="37"/>
      <c r="O1545" s="36"/>
      <c r="P1545" s="33"/>
      <c r="BP1545" s="29"/>
      <c r="BQ1545" s="29"/>
    </row>
    <row r="1546" spans="13:69" ht="12.75">
      <c r="M1546" s="37"/>
      <c r="N1546" s="37"/>
      <c r="O1546" s="36"/>
      <c r="P1546" s="33"/>
      <c r="BP1546" s="29"/>
      <c r="BQ1546" s="29"/>
    </row>
    <row r="1547" spans="13:69" ht="12.75">
      <c r="M1547" s="37"/>
      <c r="N1547" s="37"/>
      <c r="O1547" s="36"/>
      <c r="P1547" s="33"/>
      <c r="BP1547" s="29"/>
      <c r="BQ1547" s="29"/>
    </row>
    <row r="1548" spans="13:69" ht="12.75">
      <c r="M1548" s="37"/>
      <c r="N1548" s="37"/>
      <c r="O1548" s="36"/>
      <c r="P1548" s="33"/>
      <c r="BP1548" s="29"/>
      <c r="BQ1548" s="29"/>
    </row>
    <row r="1549" spans="13:69" ht="12.75">
      <c r="M1549" s="37"/>
      <c r="N1549" s="37"/>
      <c r="O1549" s="36"/>
      <c r="P1549" s="33"/>
      <c r="BP1549" s="29"/>
      <c r="BQ1549" s="29"/>
    </row>
    <row r="1550" spans="13:69" ht="12.75">
      <c r="M1550" s="37"/>
      <c r="N1550" s="37"/>
      <c r="O1550" s="36"/>
      <c r="P1550" s="33"/>
      <c r="BP1550" s="29"/>
      <c r="BQ1550" s="29"/>
    </row>
    <row r="1551" spans="13:69" ht="12.75">
      <c r="M1551" s="37"/>
      <c r="N1551" s="37"/>
      <c r="O1551" s="36"/>
      <c r="P1551" s="33"/>
      <c r="BP1551" s="29"/>
      <c r="BQ1551" s="29"/>
    </row>
    <row r="1552" spans="13:69" ht="12.75">
      <c r="M1552" s="37"/>
      <c r="N1552" s="37"/>
      <c r="O1552" s="36"/>
      <c r="P1552" s="33"/>
      <c r="BP1552" s="29"/>
      <c r="BQ1552" s="29"/>
    </row>
    <row r="1553" spans="13:69" ht="12.75">
      <c r="M1553" s="37"/>
      <c r="N1553" s="37"/>
      <c r="O1553" s="36"/>
      <c r="P1553" s="33"/>
      <c r="BP1553" s="29"/>
      <c r="BQ1553" s="29"/>
    </row>
    <row r="1554" spans="13:69" ht="12.75">
      <c r="M1554" s="37"/>
      <c r="N1554" s="37"/>
      <c r="O1554" s="36"/>
      <c r="P1554" s="33"/>
      <c r="BP1554" s="29"/>
      <c r="BQ1554" s="29"/>
    </row>
    <row r="1555" spans="13:69" ht="12.75">
      <c r="M1555" s="37"/>
      <c r="N1555" s="37"/>
      <c r="O1555" s="36"/>
      <c r="P1555" s="33"/>
      <c r="BP1555" s="29"/>
      <c r="BQ1555" s="29"/>
    </row>
    <row r="1556" spans="13:69" ht="12.75">
      <c r="M1556" s="37"/>
      <c r="N1556" s="37"/>
      <c r="O1556" s="36"/>
      <c r="P1556" s="33"/>
      <c r="BP1556" s="29"/>
      <c r="BQ1556" s="29"/>
    </row>
    <row r="1557" spans="13:69" ht="12.75">
      <c r="M1557" s="37"/>
      <c r="N1557" s="37"/>
      <c r="O1557" s="36"/>
      <c r="P1557" s="33"/>
      <c r="BP1557" s="29"/>
      <c r="BQ1557" s="29"/>
    </row>
    <row r="1558" spans="13:69" ht="12.75">
      <c r="M1558" s="37"/>
      <c r="N1558" s="37"/>
      <c r="O1558" s="36"/>
      <c r="P1558" s="33"/>
      <c r="BP1558" s="29"/>
      <c r="BQ1558" s="29"/>
    </row>
    <row r="1559" spans="13:69" ht="12.75">
      <c r="M1559" s="37"/>
      <c r="N1559" s="37"/>
      <c r="O1559" s="36"/>
      <c r="P1559" s="33"/>
      <c r="BP1559" s="29"/>
      <c r="BQ1559" s="29"/>
    </row>
    <row r="1560" spans="13:69" ht="12.75">
      <c r="M1560" s="37"/>
      <c r="N1560" s="37"/>
      <c r="O1560" s="36"/>
      <c r="P1560" s="33"/>
      <c r="BP1560" s="29"/>
      <c r="BQ1560" s="29"/>
    </row>
    <row r="1561" spans="13:69" ht="12.75">
      <c r="M1561" s="37"/>
      <c r="N1561" s="37"/>
      <c r="O1561" s="36"/>
      <c r="P1561" s="33"/>
      <c r="BP1561" s="29"/>
      <c r="BQ1561" s="29"/>
    </row>
    <row r="1562" spans="13:69" ht="12.75">
      <c r="M1562" s="37"/>
      <c r="N1562" s="37"/>
      <c r="O1562" s="36"/>
      <c r="P1562" s="33"/>
      <c r="BP1562" s="29"/>
      <c r="BQ1562" s="29"/>
    </row>
    <row r="1563" spans="13:69" ht="12.75">
      <c r="M1563" s="37"/>
      <c r="N1563" s="37"/>
      <c r="O1563" s="36"/>
      <c r="P1563" s="33"/>
      <c r="BP1563" s="29"/>
      <c r="BQ1563" s="29"/>
    </row>
    <row r="1564" spans="13:69" ht="12.75">
      <c r="M1564" s="37"/>
      <c r="N1564" s="37"/>
      <c r="O1564" s="36"/>
      <c r="P1564" s="33"/>
      <c r="BP1564" s="29"/>
      <c r="BQ1564" s="29"/>
    </row>
    <row r="1565" spans="13:69" ht="12.75">
      <c r="M1565" s="37"/>
      <c r="N1565" s="37"/>
      <c r="O1565" s="36"/>
      <c r="P1565" s="33"/>
      <c r="BP1565" s="29"/>
      <c r="BQ1565" s="29"/>
    </row>
    <row r="1566" spans="13:69" ht="12.75">
      <c r="M1566" s="37"/>
      <c r="N1566" s="37"/>
      <c r="O1566" s="36"/>
      <c r="P1566" s="33"/>
      <c r="BP1566" s="29"/>
      <c r="BQ1566" s="29"/>
    </row>
    <row r="1567" spans="13:69" ht="12.75">
      <c r="M1567" s="37"/>
      <c r="N1567" s="37"/>
      <c r="O1567" s="36"/>
      <c r="P1567" s="33"/>
      <c r="BP1567" s="29"/>
      <c r="BQ1567" s="29"/>
    </row>
    <row r="1568" spans="13:69" ht="12.75">
      <c r="M1568" s="37"/>
      <c r="N1568" s="37"/>
      <c r="O1568" s="36"/>
      <c r="P1568" s="33"/>
      <c r="BP1568" s="29"/>
      <c r="BQ1568" s="29"/>
    </row>
    <row r="1569" spans="13:69" ht="12.75">
      <c r="M1569" s="37"/>
      <c r="N1569" s="37"/>
      <c r="O1569" s="36"/>
      <c r="P1569" s="33"/>
      <c r="BP1569" s="29"/>
      <c r="BQ1569" s="29"/>
    </row>
    <row r="1570" spans="13:69" ht="12.75">
      <c r="M1570" s="37"/>
      <c r="N1570" s="37"/>
      <c r="O1570" s="36"/>
      <c r="P1570" s="33"/>
      <c r="BP1570" s="29"/>
      <c r="BQ1570" s="29"/>
    </row>
    <row r="1571" spans="13:69" ht="12.75">
      <c r="M1571" s="37"/>
      <c r="N1571" s="37"/>
      <c r="O1571" s="36"/>
      <c r="P1571" s="33"/>
      <c r="BP1571" s="29"/>
      <c r="BQ1571" s="29"/>
    </row>
    <row r="1572" spans="13:69" ht="12.75">
      <c r="M1572" s="37"/>
      <c r="N1572" s="37"/>
      <c r="O1572" s="36"/>
      <c r="P1572" s="33"/>
      <c r="BP1572" s="29"/>
      <c r="BQ1572" s="29"/>
    </row>
    <row r="1573" spans="13:69" ht="12.75">
      <c r="M1573" s="37"/>
      <c r="N1573" s="37"/>
      <c r="O1573" s="36"/>
      <c r="P1573" s="33"/>
      <c r="BP1573" s="29"/>
      <c r="BQ1573" s="29"/>
    </row>
    <row r="1574" spans="13:69" ht="12.75">
      <c r="M1574" s="37"/>
      <c r="N1574" s="37"/>
      <c r="O1574" s="36"/>
      <c r="P1574" s="33"/>
      <c r="BP1574" s="29"/>
      <c r="BQ1574" s="29"/>
    </row>
    <row r="1575" spans="13:69" ht="12.75">
      <c r="M1575" s="37"/>
      <c r="N1575" s="37"/>
      <c r="O1575" s="36"/>
      <c r="P1575" s="33"/>
      <c r="BP1575" s="29"/>
      <c r="BQ1575" s="29"/>
    </row>
    <row r="1576" spans="13:69" ht="12.75">
      <c r="M1576" s="37"/>
      <c r="N1576" s="37"/>
      <c r="O1576" s="36"/>
      <c r="P1576" s="33"/>
      <c r="BP1576" s="29"/>
      <c r="BQ1576" s="29"/>
    </row>
    <row r="1577" spans="13:69" ht="12.75">
      <c r="M1577" s="37"/>
      <c r="N1577" s="37"/>
      <c r="O1577" s="36"/>
      <c r="P1577" s="33"/>
      <c r="BP1577" s="29"/>
      <c r="BQ1577" s="29"/>
    </row>
    <row r="1578" spans="13:69" ht="12.75">
      <c r="M1578" s="37"/>
      <c r="N1578" s="37"/>
      <c r="O1578" s="36"/>
      <c r="P1578" s="33"/>
      <c r="BP1578" s="29"/>
      <c r="BQ1578" s="29"/>
    </row>
    <row r="1579" spans="13:69" ht="12.75">
      <c r="M1579" s="37"/>
      <c r="N1579" s="37"/>
      <c r="O1579" s="36"/>
      <c r="P1579" s="33"/>
      <c r="BP1579" s="29"/>
      <c r="BQ1579" s="29"/>
    </row>
    <row r="1580" spans="13:69" ht="12.75">
      <c r="M1580" s="37"/>
      <c r="N1580" s="37"/>
      <c r="O1580" s="36"/>
      <c r="P1580" s="33"/>
      <c r="BP1580" s="29"/>
      <c r="BQ1580" s="29"/>
    </row>
    <row r="1581" spans="13:69" ht="12.75">
      <c r="M1581" s="37"/>
      <c r="N1581" s="37"/>
      <c r="O1581" s="36"/>
      <c r="P1581" s="33"/>
      <c r="BP1581" s="29"/>
      <c r="BQ1581" s="29"/>
    </row>
    <row r="1582" spans="13:69" ht="12.75">
      <c r="M1582" s="37"/>
      <c r="N1582" s="37"/>
      <c r="O1582" s="36"/>
      <c r="P1582" s="33"/>
      <c r="BP1582" s="29"/>
      <c r="BQ1582" s="29"/>
    </row>
    <row r="1583" spans="13:69" ht="12.75">
      <c r="M1583" s="37"/>
      <c r="N1583" s="37"/>
      <c r="O1583" s="36"/>
      <c r="P1583" s="33"/>
      <c r="BP1583" s="29"/>
      <c r="BQ1583" s="29"/>
    </row>
    <row r="1584" spans="13:69" ht="12.75">
      <c r="M1584" s="37"/>
      <c r="N1584" s="37"/>
      <c r="O1584" s="36"/>
      <c r="P1584" s="33"/>
      <c r="BP1584" s="29"/>
      <c r="BQ1584" s="29"/>
    </row>
    <row r="1585" spans="13:69" ht="12.75">
      <c r="M1585" s="37"/>
      <c r="N1585" s="37"/>
      <c r="O1585" s="36"/>
      <c r="P1585" s="33"/>
      <c r="BP1585" s="29"/>
      <c r="BQ1585" s="29"/>
    </row>
    <row r="1586" spans="13:69" ht="12.75">
      <c r="M1586" s="37"/>
      <c r="N1586" s="37"/>
      <c r="O1586" s="36"/>
      <c r="P1586" s="33"/>
      <c r="BP1586" s="29"/>
      <c r="BQ1586" s="29"/>
    </row>
    <row r="1587" spans="13:69" ht="12.75">
      <c r="M1587" s="37"/>
      <c r="N1587" s="37"/>
      <c r="O1587" s="36"/>
      <c r="P1587" s="33"/>
      <c r="BP1587" s="29"/>
      <c r="BQ1587" s="29"/>
    </row>
    <row r="1588" spans="13:69" ht="12.75">
      <c r="M1588" s="37"/>
      <c r="N1588" s="37"/>
      <c r="O1588" s="36"/>
      <c r="P1588" s="33"/>
      <c r="BP1588" s="29"/>
      <c r="BQ1588" s="29"/>
    </row>
    <row r="1589" spans="13:69" ht="12.75">
      <c r="M1589" s="37"/>
      <c r="N1589" s="37"/>
      <c r="O1589" s="36"/>
      <c r="P1589" s="33"/>
      <c r="BP1589" s="29"/>
      <c r="BQ1589" s="29"/>
    </row>
    <row r="1590" spans="13:69" ht="12.75">
      <c r="M1590" s="37"/>
      <c r="N1590" s="37"/>
      <c r="O1590" s="36"/>
      <c r="P1590" s="33"/>
      <c r="BP1590" s="29"/>
      <c r="BQ1590" s="29"/>
    </row>
    <row r="1591" spans="13:69" ht="12.75">
      <c r="M1591" s="37"/>
      <c r="N1591" s="37"/>
      <c r="O1591" s="36"/>
      <c r="P1591" s="33"/>
      <c r="BP1591" s="29"/>
      <c r="BQ1591" s="29"/>
    </row>
    <row r="1592" spans="13:69" ht="12.75">
      <c r="M1592" s="37"/>
      <c r="N1592" s="37"/>
      <c r="O1592" s="36"/>
      <c r="P1592" s="33"/>
      <c r="BP1592" s="29"/>
      <c r="BQ1592" s="29"/>
    </row>
    <row r="1593" spans="13:69" ht="12.75">
      <c r="M1593" s="37"/>
      <c r="N1593" s="37"/>
      <c r="O1593" s="36"/>
      <c r="P1593" s="33"/>
      <c r="BP1593" s="29"/>
      <c r="BQ1593" s="29"/>
    </row>
    <row r="1594" spans="13:69" ht="12.75">
      <c r="M1594" s="37"/>
      <c r="N1594" s="37"/>
      <c r="O1594" s="36"/>
      <c r="P1594" s="33"/>
      <c r="BP1594" s="29"/>
      <c r="BQ1594" s="29"/>
    </row>
    <row r="1595" spans="13:69" ht="12.75">
      <c r="M1595" s="37"/>
      <c r="N1595" s="37"/>
      <c r="O1595" s="36"/>
      <c r="P1595" s="33"/>
      <c r="BP1595" s="29"/>
      <c r="BQ1595" s="29"/>
    </row>
    <row r="1596" spans="13:69" ht="12.75">
      <c r="M1596" s="37"/>
      <c r="N1596" s="37"/>
      <c r="O1596" s="36"/>
      <c r="P1596" s="33"/>
      <c r="BP1596" s="29"/>
      <c r="BQ1596" s="29"/>
    </row>
    <row r="1597" spans="13:69" ht="12.75">
      <c r="M1597" s="37"/>
      <c r="N1597" s="37"/>
      <c r="O1597" s="36"/>
      <c r="P1597" s="33"/>
      <c r="BP1597" s="29"/>
      <c r="BQ1597" s="29"/>
    </row>
    <row r="1598" spans="13:69" ht="12.75">
      <c r="M1598" s="37"/>
      <c r="N1598" s="37"/>
      <c r="O1598" s="36"/>
      <c r="P1598" s="33"/>
      <c r="BP1598" s="29"/>
      <c r="BQ1598" s="29"/>
    </row>
    <row r="1599" spans="13:69" ht="12.75">
      <c r="M1599" s="37"/>
      <c r="N1599" s="37"/>
      <c r="O1599" s="36"/>
      <c r="P1599" s="33"/>
      <c r="BP1599" s="29"/>
      <c r="BQ1599" s="29"/>
    </row>
    <row r="1600" spans="13:69" ht="12.75">
      <c r="M1600" s="37"/>
      <c r="N1600" s="37"/>
      <c r="O1600" s="36"/>
      <c r="P1600" s="33"/>
      <c r="BP1600" s="29"/>
      <c r="BQ1600" s="29"/>
    </row>
    <row r="1601" spans="13:69" ht="12.75">
      <c r="M1601" s="37"/>
      <c r="N1601" s="37"/>
      <c r="O1601" s="36"/>
      <c r="P1601" s="33"/>
      <c r="BP1601" s="29"/>
      <c r="BQ1601" s="29"/>
    </row>
    <row r="1602" spans="13:69" ht="12.75">
      <c r="M1602" s="37"/>
      <c r="N1602" s="37"/>
      <c r="O1602" s="36"/>
      <c r="P1602" s="33"/>
      <c r="BP1602" s="29"/>
      <c r="BQ1602" s="29"/>
    </row>
    <row r="1603" spans="13:69" ht="12.75">
      <c r="M1603" s="37"/>
      <c r="N1603" s="37"/>
      <c r="O1603" s="36"/>
      <c r="P1603" s="33"/>
      <c r="BP1603" s="29"/>
      <c r="BQ1603" s="29"/>
    </row>
    <row r="1604" spans="13:69" ht="12.75">
      <c r="M1604" s="37"/>
      <c r="N1604" s="37"/>
      <c r="O1604" s="36"/>
      <c r="P1604" s="33"/>
      <c r="BP1604" s="29"/>
      <c r="BQ1604" s="29"/>
    </row>
    <row r="1605" spans="13:69" ht="12.75">
      <c r="M1605" s="37"/>
      <c r="N1605" s="37"/>
      <c r="O1605" s="36"/>
      <c r="P1605" s="33"/>
      <c r="BP1605" s="29"/>
      <c r="BQ1605" s="29"/>
    </row>
    <row r="1606" spans="13:69" ht="12.75">
      <c r="M1606" s="37"/>
      <c r="N1606" s="37"/>
      <c r="O1606" s="36"/>
      <c r="P1606" s="33"/>
      <c r="BP1606" s="29"/>
      <c r="BQ1606" s="29"/>
    </row>
    <row r="1607" spans="13:69" ht="12.75">
      <c r="M1607" s="37"/>
      <c r="N1607" s="37"/>
      <c r="O1607" s="36"/>
      <c r="P1607" s="33"/>
      <c r="BP1607" s="29"/>
      <c r="BQ1607" s="29"/>
    </row>
    <row r="1608" spans="13:69" ht="12.75">
      <c r="M1608" s="37"/>
      <c r="N1608" s="37"/>
      <c r="O1608" s="36"/>
      <c r="P1608" s="33"/>
      <c r="BP1608" s="29"/>
      <c r="BQ1608" s="29"/>
    </row>
    <row r="1609" spans="13:69" ht="12.75">
      <c r="M1609" s="37"/>
      <c r="N1609" s="37"/>
      <c r="O1609" s="36"/>
      <c r="P1609" s="33"/>
      <c r="BP1609" s="29"/>
      <c r="BQ1609" s="29"/>
    </row>
    <row r="1610" spans="13:69" ht="12.75">
      <c r="M1610" s="37"/>
      <c r="N1610" s="37"/>
      <c r="O1610" s="36"/>
      <c r="P1610" s="33"/>
      <c r="BP1610" s="29"/>
      <c r="BQ1610" s="29"/>
    </row>
    <row r="1611" spans="13:69" ht="12.75">
      <c r="M1611" s="37"/>
      <c r="N1611" s="37"/>
      <c r="O1611" s="36"/>
      <c r="P1611" s="33"/>
      <c r="BP1611" s="29"/>
      <c r="BQ1611" s="29"/>
    </row>
    <row r="1612" spans="13:69" ht="12.75">
      <c r="M1612" s="37"/>
      <c r="N1612" s="37"/>
      <c r="O1612" s="36"/>
      <c r="P1612" s="33"/>
      <c r="BP1612" s="29"/>
      <c r="BQ1612" s="29"/>
    </row>
    <row r="1613" spans="13:69" ht="12.75">
      <c r="M1613" s="37"/>
      <c r="N1613" s="37"/>
      <c r="O1613" s="36"/>
      <c r="P1613" s="33"/>
      <c r="BP1613" s="29"/>
      <c r="BQ1613" s="29"/>
    </row>
    <row r="1614" spans="13:69" ht="12.75">
      <c r="M1614" s="37"/>
      <c r="N1614" s="37"/>
      <c r="O1614" s="36"/>
      <c r="P1614" s="33"/>
      <c r="BP1614" s="29"/>
      <c r="BQ1614" s="29"/>
    </row>
    <row r="1615" spans="13:69" ht="12.75">
      <c r="M1615" s="37"/>
      <c r="N1615" s="37"/>
      <c r="O1615" s="36"/>
      <c r="P1615" s="33"/>
      <c r="BP1615" s="29"/>
      <c r="BQ1615" s="29"/>
    </row>
    <row r="1616" spans="13:69" ht="12.75">
      <c r="M1616" s="37"/>
      <c r="N1616" s="37"/>
      <c r="O1616" s="36"/>
      <c r="P1616" s="33"/>
      <c r="BP1616" s="29"/>
      <c r="BQ1616" s="29"/>
    </row>
    <row r="1617" spans="13:69" ht="12.75">
      <c r="M1617" s="37"/>
      <c r="N1617" s="37"/>
      <c r="O1617" s="36"/>
      <c r="P1617" s="33"/>
      <c r="BP1617" s="29"/>
      <c r="BQ1617" s="29"/>
    </row>
    <row r="1618" spans="13:69" ht="12.75">
      <c r="M1618" s="37"/>
      <c r="N1618" s="37"/>
      <c r="O1618" s="36"/>
      <c r="P1618" s="33"/>
      <c r="BP1618" s="29"/>
      <c r="BQ1618" s="29"/>
    </row>
    <row r="1619" spans="13:69" ht="12.75">
      <c r="M1619" s="37"/>
      <c r="N1619" s="37"/>
      <c r="O1619" s="36"/>
      <c r="P1619" s="33"/>
      <c r="BP1619" s="29"/>
      <c r="BQ1619" s="29"/>
    </row>
    <row r="1620" spans="13:69" ht="12.75">
      <c r="M1620" s="37"/>
      <c r="N1620" s="37"/>
      <c r="O1620" s="36"/>
      <c r="P1620" s="33"/>
      <c r="BP1620" s="29"/>
      <c r="BQ1620" s="29"/>
    </row>
    <row r="1621" spans="13:69" ht="12.75">
      <c r="M1621" s="37"/>
      <c r="N1621" s="37"/>
      <c r="O1621" s="36"/>
      <c r="P1621" s="33"/>
      <c r="BP1621" s="29"/>
      <c r="BQ1621" s="29"/>
    </row>
    <row r="1622" spans="13:69" ht="12.75">
      <c r="M1622" s="37"/>
      <c r="N1622" s="37"/>
      <c r="O1622" s="36"/>
      <c r="P1622" s="33"/>
      <c r="BP1622" s="29"/>
      <c r="BQ1622" s="29"/>
    </row>
    <row r="1623" spans="13:69" ht="12.75">
      <c r="M1623" s="37"/>
      <c r="N1623" s="37"/>
      <c r="O1623" s="36"/>
      <c r="P1623" s="33"/>
      <c r="BP1623" s="29"/>
      <c r="BQ1623" s="29"/>
    </row>
    <row r="1624" spans="13:69" ht="12.75">
      <c r="M1624" s="37"/>
      <c r="N1624" s="37"/>
      <c r="O1624" s="36"/>
      <c r="P1624" s="33"/>
      <c r="BP1624" s="29"/>
      <c r="BQ1624" s="29"/>
    </row>
    <row r="1625" spans="13:69" ht="12.75">
      <c r="M1625" s="37"/>
      <c r="N1625" s="37"/>
      <c r="O1625" s="36"/>
      <c r="P1625" s="33"/>
      <c r="BP1625" s="29"/>
      <c r="BQ1625" s="29"/>
    </row>
    <row r="1626" spans="13:69" ht="12.75">
      <c r="M1626" s="37"/>
      <c r="N1626" s="37"/>
      <c r="O1626" s="36"/>
      <c r="P1626" s="33"/>
      <c r="BP1626" s="29"/>
      <c r="BQ1626" s="29"/>
    </row>
    <row r="1627" spans="13:69" ht="12.75">
      <c r="M1627" s="37"/>
      <c r="N1627" s="37"/>
      <c r="O1627" s="36"/>
      <c r="P1627" s="33"/>
      <c r="BP1627" s="29"/>
      <c r="BQ1627" s="29"/>
    </row>
    <row r="1628" spans="13:69" ht="12.75">
      <c r="M1628" s="37"/>
      <c r="N1628" s="37"/>
      <c r="O1628" s="36"/>
      <c r="P1628" s="33"/>
      <c r="BP1628" s="29"/>
      <c r="BQ1628" s="29"/>
    </row>
    <row r="1629" spans="13:69" ht="12.75">
      <c r="M1629" s="37"/>
      <c r="N1629" s="37"/>
      <c r="O1629" s="36"/>
      <c r="P1629" s="33"/>
      <c r="BP1629" s="29"/>
      <c r="BQ1629" s="29"/>
    </row>
    <row r="1630" spans="13:69" ht="12.75">
      <c r="M1630" s="37"/>
      <c r="N1630" s="37"/>
      <c r="O1630" s="36"/>
      <c r="P1630" s="33"/>
      <c r="BP1630" s="29"/>
      <c r="BQ1630" s="29"/>
    </row>
    <row r="1631" spans="13:69" ht="12.75">
      <c r="M1631" s="37"/>
      <c r="N1631" s="37"/>
      <c r="O1631" s="36"/>
      <c r="P1631" s="33"/>
      <c r="BP1631" s="29"/>
      <c r="BQ1631" s="29"/>
    </row>
    <row r="1632" spans="13:69" ht="12.75">
      <c r="M1632" s="37"/>
      <c r="N1632" s="37"/>
      <c r="O1632" s="36"/>
      <c r="P1632" s="33"/>
      <c r="BP1632" s="29"/>
      <c r="BQ1632" s="29"/>
    </row>
    <row r="1633" spans="13:69" ht="12.75">
      <c r="M1633" s="37"/>
      <c r="N1633" s="37"/>
      <c r="O1633" s="36"/>
      <c r="P1633" s="33"/>
      <c r="BP1633" s="29"/>
      <c r="BQ1633" s="29"/>
    </row>
    <row r="1634" spans="13:69" ht="12.75">
      <c r="M1634" s="37"/>
      <c r="N1634" s="37"/>
      <c r="O1634" s="36"/>
      <c r="P1634" s="33"/>
      <c r="BP1634" s="29"/>
      <c r="BQ1634" s="29"/>
    </row>
    <row r="1635" spans="13:69" ht="12.75">
      <c r="M1635" s="37"/>
      <c r="N1635" s="37"/>
      <c r="O1635" s="36"/>
      <c r="P1635" s="33"/>
      <c r="BP1635" s="29"/>
      <c r="BQ1635" s="29"/>
    </row>
    <row r="1636" spans="13:69" ht="12.75">
      <c r="M1636" s="37"/>
      <c r="N1636" s="37"/>
      <c r="O1636" s="36"/>
      <c r="P1636" s="33"/>
      <c r="BP1636" s="29"/>
      <c r="BQ1636" s="29"/>
    </row>
    <row r="1637" spans="13:69" ht="12.75">
      <c r="M1637" s="37"/>
      <c r="N1637" s="37"/>
      <c r="O1637" s="36"/>
      <c r="P1637" s="33"/>
      <c r="BP1637" s="29"/>
      <c r="BQ1637" s="29"/>
    </row>
    <row r="1638" spans="13:69" ht="12.75">
      <c r="M1638" s="37"/>
      <c r="N1638" s="37"/>
      <c r="O1638" s="36"/>
      <c r="P1638" s="33"/>
      <c r="BP1638" s="29"/>
      <c r="BQ1638" s="29"/>
    </row>
    <row r="1639" spans="13:69" ht="12.75">
      <c r="M1639" s="37"/>
      <c r="N1639" s="37"/>
      <c r="O1639" s="36"/>
      <c r="P1639" s="33"/>
      <c r="BP1639" s="29"/>
      <c r="BQ1639" s="29"/>
    </row>
    <row r="1640" spans="13:69" ht="12.75">
      <c r="M1640" s="37"/>
      <c r="N1640" s="37"/>
      <c r="O1640" s="36"/>
      <c r="P1640" s="33"/>
      <c r="BP1640" s="29"/>
      <c r="BQ1640" s="29"/>
    </row>
    <row r="1641" spans="13:69" ht="12.75">
      <c r="M1641" s="37"/>
      <c r="N1641" s="37"/>
      <c r="O1641" s="36"/>
      <c r="P1641" s="33"/>
      <c r="BP1641" s="29"/>
      <c r="BQ1641" s="29"/>
    </row>
    <row r="1642" spans="13:69" ht="12.75">
      <c r="M1642" s="37"/>
      <c r="N1642" s="37"/>
      <c r="O1642" s="36"/>
      <c r="P1642" s="33"/>
      <c r="BP1642" s="29"/>
      <c r="BQ1642" s="29"/>
    </row>
    <row r="1643" spans="13:69" ht="12.75">
      <c r="M1643" s="37"/>
      <c r="N1643" s="37"/>
      <c r="O1643" s="36"/>
      <c r="P1643" s="33"/>
      <c r="BP1643" s="29"/>
      <c r="BQ1643" s="29"/>
    </row>
    <row r="1644" spans="13:69" ht="12.75">
      <c r="M1644" s="37"/>
      <c r="N1644" s="37"/>
      <c r="O1644" s="36"/>
      <c r="P1644" s="33"/>
      <c r="BP1644" s="29"/>
      <c r="BQ1644" s="29"/>
    </row>
    <row r="1645" spans="13:69" ht="12.75">
      <c r="M1645" s="37"/>
      <c r="N1645" s="37"/>
      <c r="O1645" s="36"/>
      <c r="P1645" s="33"/>
      <c r="BP1645" s="29"/>
      <c r="BQ1645" s="29"/>
    </row>
    <row r="1646" spans="13:69" ht="12.75">
      <c r="M1646" s="37"/>
      <c r="N1646" s="37"/>
      <c r="O1646" s="36"/>
      <c r="P1646" s="33"/>
      <c r="BP1646" s="29"/>
      <c r="BQ1646" s="29"/>
    </row>
    <row r="1647" spans="13:69" ht="12.75">
      <c r="M1647" s="37"/>
      <c r="N1647" s="37"/>
      <c r="O1647" s="36"/>
      <c r="P1647" s="33"/>
      <c r="BP1647" s="29"/>
      <c r="BQ1647" s="29"/>
    </row>
    <row r="1648" spans="13:69" ht="12.75">
      <c r="M1648" s="37"/>
      <c r="N1648" s="37"/>
      <c r="O1648" s="36"/>
      <c r="P1648" s="33"/>
      <c r="BP1648" s="29"/>
      <c r="BQ1648" s="29"/>
    </row>
    <row r="1649" spans="13:69" ht="12.75">
      <c r="M1649" s="37"/>
      <c r="N1649" s="37"/>
      <c r="O1649" s="36"/>
      <c r="P1649" s="33"/>
      <c r="BP1649" s="29"/>
      <c r="BQ1649" s="29"/>
    </row>
    <row r="1650" spans="13:69" ht="12.75">
      <c r="M1650" s="37"/>
      <c r="N1650" s="37"/>
      <c r="O1650" s="36"/>
      <c r="P1650" s="33"/>
      <c r="BP1650" s="29"/>
      <c r="BQ1650" s="29"/>
    </row>
    <row r="1651" spans="13:69" ht="12.75">
      <c r="M1651" s="37"/>
      <c r="N1651" s="37"/>
      <c r="O1651" s="36"/>
      <c r="P1651" s="33"/>
      <c r="BP1651" s="29"/>
      <c r="BQ1651" s="29"/>
    </row>
    <row r="1652" spans="13:69" ht="12.75">
      <c r="M1652" s="37"/>
      <c r="N1652" s="37"/>
      <c r="O1652" s="36"/>
      <c r="P1652" s="33"/>
      <c r="BP1652" s="29"/>
      <c r="BQ1652" s="29"/>
    </row>
    <row r="1653" spans="13:69" ht="12.75">
      <c r="M1653" s="37"/>
      <c r="N1653" s="37"/>
      <c r="O1653" s="36"/>
      <c r="P1653" s="33"/>
      <c r="BP1653" s="29"/>
      <c r="BQ1653" s="29"/>
    </row>
    <row r="1654" spans="13:69" ht="12.75">
      <c r="M1654" s="37"/>
      <c r="N1654" s="37"/>
      <c r="O1654" s="36"/>
      <c r="P1654" s="33"/>
      <c r="BP1654" s="29"/>
      <c r="BQ1654" s="29"/>
    </row>
    <row r="1655" spans="13:69" ht="12.75">
      <c r="M1655" s="37"/>
      <c r="N1655" s="37"/>
      <c r="O1655" s="36"/>
      <c r="P1655" s="33"/>
      <c r="BP1655" s="29"/>
      <c r="BQ1655" s="29"/>
    </row>
    <row r="1656" spans="13:69" ht="12.75">
      <c r="M1656" s="37"/>
      <c r="N1656" s="37"/>
      <c r="O1656" s="36"/>
      <c r="P1656" s="33"/>
      <c r="BP1656" s="29"/>
      <c r="BQ1656" s="29"/>
    </row>
    <row r="1657" spans="13:69" ht="12.75">
      <c r="M1657" s="37"/>
      <c r="N1657" s="37"/>
      <c r="O1657" s="36"/>
      <c r="P1657" s="33"/>
      <c r="BP1657" s="29"/>
      <c r="BQ1657" s="29"/>
    </row>
    <row r="1658" spans="13:69" ht="12.75">
      <c r="M1658" s="37"/>
      <c r="N1658" s="37"/>
      <c r="O1658" s="36"/>
      <c r="P1658" s="33"/>
      <c r="BP1658" s="29"/>
      <c r="BQ1658" s="29"/>
    </row>
    <row r="1659" spans="13:69" ht="12.75">
      <c r="M1659" s="37"/>
      <c r="N1659" s="37"/>
      <c r="O1659" s="36"/>
      <c r="P1659" s="33"/>
      <c r="BP1659" s="29"/>
      <c r="BQ1659" s="29"/>
    </row>
    <row r="1660" spans="13:69" ht="12.75">
      <c r="M1660" s="37"/>
      <c r="N1660" s="37"/>
      <c r="O1660" s="36"/>
      <c r="P1660" s="33"/>
      <c r="BP1660" s="29"/>
      <c r="BQ1660" s="29"/>
    </row>
    <row r="1661" spans="13:69" ht="12.75">
      <c r="M1661" s="37"/>
      <c r="N1661" s="37"/>
      <c r="O1661" s="36"/>
      <c r="P1661" s="33"/>
      <c r="BP1661" s="29"/>
      <c r="BQ1661" s="29"/>
    </row>
    <row r="1662" spans="13:69" ht="12.75">
      <c r="M1662" s="37"/>
      <c r="N1662" s="37"/>
      <c r="O1662" s="36"/>
      <c r="P1662" s="33"/>
      <c r="BP1662" s="29"/>
      <c r="BQ1662" s="29"/>
    </row>
    <row r="1663" spans="13:69" ht="12.75">
      <c r="M1663" s="37"/>
      <c r="N1663" s="37"/>
      <c r="O1663" s="36"/>
      <c r="P1663" s="33"/>
      <c r="BP1663" s="29"/>
      <c r="BQ1663" s="29"/>
    </row>
    <row r="1664" spans="13:69" ht="12.75">
      <c r="M1664" s="37"/>
      <c r="N1664" s="37"/>
      <c r="O1664" s="36"/>
      <c r="P1664" s="33"/>
      <c r="BP1664" s="29"/>
      <c r="BQ1664" s="29"/>
    </row>
    <row r="1665" spans="13:69" ht="12.75">
      <c r="M1665" s="37"/>
      <c r="N1665" s="37"/>
      <c r="O1665" s="36"/>
      <c r="P1665" s="33"/>
      <c r="BP1665" s="29"/>
      <c r="BQ1665" s="29"/>
    </row>
    <row r="1666" spans="13:69" ht="12.75">
      <c r="M1666" s="37"/>
      <c r="N1666" s="37"/>
      <c r="O1666" s="36"/>
      <c r="P1666" s="33"/>
      <c r="BP1666" s="29"/>
      <c r="BQ1666" s="29"/>
    </row>
    <row r="1667" spans="13:69" ht="12.75">
      <c r="M1667" s="37"/>
      <c r="N1667" s="37"/>
      <c r="O1667" s="36"/>
      <c r="P1667" s="33"/>
      <c r="BP1667" s="29"/>
      <c r="BQ1667" s="29"/>
    </row>
    <row r="1668" spans="13:69" ht="12.75">
      <c r="M1668" s="37"/>
      <c r="N1668" s="37"/>
      <c r="O1668" s="36"/>
      <c r="P1668" s="33"/>
      <c r="BP1668" s="29"/>
      <c r="BQ1668" s="29"/>
    </row>
    <row r="1669" spans="13:69" ht="12.75">
      <c r="M1669" s="37"/>
      <c r="N1669" s="37"/>
      <c r="O1669" s="36"/>
      <c r="P1669" s="33"/>
      <c r="BP1669" s="29"/>
      <c r="BQ1669" s="29"/>
    </row>
    <row r="1670" spans="13:69" ht="12.75">
      <c r="M1670" s="37"/>
      <c r="N1670" s="37"/>
      <c r="O1670" s="36"/>
      <c r="P1670" s="33"/>
      <c r="BP1670" s="29"/>
      <c r="BQ1670" s="29"/>
    </row>
    <row r="1671" spans="13:69" ht="12.75">
      <c r="M1671" s="37"/>
      <c r="N1671" s="37"/>
      <c r="O1671" s="36"/>
      <c r="P1671" s="33"/>
      <c r="BP1671" s="29"/>
      <c r="BQ1671" s="29"/>
    </row>
    <row r="1672" spans="13:69" ht="12.75">
      <c r="M1672" s="37"/>
      <c r="N1672" s="37"/>
      <c r="O1672" s="36"/>
      <c r="P1672" s="33"/>
      <c r="BP1672" s="29"/>
      <c r="BQ1672" s="29"/>
    </row>
    <row r="1673" spans="13:69" ht="12.75">
      <c r="M1673" s="37"/>
      <c r="N1673" s="37"/>
      <c r="O1673" s="36"/>
      <c r="P1673" s="33"/>
      <c r="BP1673" s="29"/>
      <c r="BQ1673" s="29"/>
    </row>
    <row r="1674" spans="13:69" ht="12.75">
      <c r="M1674" s="37"/>
      <c r="N1674" s="37"/>
      <c r="O1674" s="36"/>
      <c r="P1674" s="33"/>
      <c r="BP1674" s="29"/>
      <c r="BQ1674" s="29"/>
    </row>
    <row r="1675" spans="13:69" ht="12.75">
      <c r="M1675" s="37"/>
      <c r="N1675" s="37"/>
      <c r="O1675" s="36"/>
      <c r="P1675" s="33"/>
      <c r="BP1675" s="29"/>
      <c r="BQ1675" s="29"/>
    </row>
    <row r="1676" spans="13:69" ht="12.75">
      <c r="M1676" s="37"/>
      <c r="N1676" s="37"/>
      <c r="O1676" s="36"/>
      <c r="P1676" s="33"/>
      <c r="BP1676" s="29"/>
      <c r="BQ1676" s="29"/>
    </row>
    <row r="1677" spans="13:69" ht="12.75">
      <c r="M1677" s="37"/>
      <c r="N1677" s="37"/>
      <c r="O1677" s="36"/>
      <c r="P1677" s="33"/>
      <c r="BP1677" s="29"/>
      <c r="BQ1677" s="29"/>
    </row>
    <row r="1678" spans="13:69" ht="12.75">
      <c r="M1678" s="37"/>
      <c r="N1678" s="37"/>
      <c r="O1678" s="36"/>
      <c r="P1678" s="33"/>
      <c r="BP1678" s="29"/>
      <c r="BQ1678" s="29"/>
    </row>
    <row r="1679" spans="13:69" ht="12.75">
      <c r="M1679" s="37"/>
      <c r="N1679" s="37"/>
      <c r="O1679" s="36"/>
      <c r="P1679" s="33"/>
      <c r="BP1679" s="29"/>
      <c r="BQ1679" s="29"/>
    </row>
    <row r="1680" spans="13:69" ht="12.75">
      <c r="M1680" s="37"/>
      <c r="N1680" s="37"/>
      <c r="O1680" s="36"/>
      <c r="P1680" s="33"/>
      <c r="BP1680" s="29"/>
      <c r="BQ1680" s="29"/>
    </row>
    <row r="1681" spans="13:69" ht="12.75">
      <c r="M1681" s="37"/>
      <c r="N1681" s="37"/>
      <c r="O1681" s="36"/>
      <c r="P1681" s="33"/>
      <c r="BP1681" s="29"/>
      <c r="BQ1681" s="29"/>
    </row>
    <row r="1682" spans="13:69" ht="12.75">
      <c r="M1682" s="37"/>
      <c r="N1682" s="37"/>
      <c r="O1682" s="36"/>
      <c r="P1682" s="33"/>
      <c r="BP1682" s="29"/>
      <c r="BQ1682" s="29"/>
    </row>
    <row r="1683" spans="13:69" ht="12.75">
      <c r="M1683" s="37"/>
      <c r="N1683" s="37"/>
      <c r="O1683" s="36"/>
      <c r="P1683" s="33"/>
      <c r="BP1683" s="29"/>
      <c r="BQ1683" s="29"/>
    </row>
    <row r="1684" spans="13:69" ht="12.75">
      <c r="M1684" s="37"/>
      <c r="N1684" s="37"/>
      <c r="O1684" s="36"/>
      <c r="P1684" s="33"/>
      <c r="BP1684" s="29"/>
      <c r="BQ1684" s="29"/>
    </row>
    <row r="1685" spans="13:69" ht="12.75">
      <c r="M1685" s="37"/>
      <c r="N1685" s="37"/>
      <c r="O1685" s="36"/>
      <c r="P1685" s="33"/>
      <c r="BP1685" s="29"/>
      <c r="BQ1685" s="29"/>
    </row>
    <row r="1686" spans="13:69" ht="12.75">
      <c r="M1686" s="37"/>
      <c r="N1686" s="37"/>
      <c r="O1686" s="36"/>
      <c r="P1686" s="33"/>
      <c r="BP1686" s="29"/>
      <c r="BQ1686" s="29"/>
    </row>
    <row r="1687" spans="13:69" ht="12.75">
      <c r="M1687" s="37"/>
      <c r="N1687" s="37"/>
      <c r="O1687" s="36"/>
      <c r="P1687" s="33"/>
      <c r="BP1687" s="29"/>
      <c r="BQ1687" s="29"/>
    </row>
    <row r="1688" spans="13:69" ht="12.75">
      <c r="M1688" s="37"/>
      <c r="N1688" s="37"/>
      <c r="O1688" s="36"/>
      <c r="P1688" s="33"/>
      <c r="BP1688" s="29"/>
      <c r="BQ1688" s="29"/>
    </row>
    <row r="1689" spans="13:69" ht="12.75">
      <c r="M1689" s="37"/>
      <c r="N1689" s="37"/>
      <c r="O1689" s="36"/>
      <c r="P1689" s="33"/>
      <c r="BP1689" s="29"/>
      <c r="BQ1689" s="29"/>
    </row>
    <row r="1690" spans="13:69" ht="12.75">
      <c r="M1690" s="37"/>
      <c r="N1690" s="37"/>
      <c r="O1690" s="36"/>
      <c r="P1690" s="33"/>
      <c r="BP1690" s="29"/>
      <c r="BQ1690" s="29"/>
    </row>
    <row r="1691" spans="13:69" ht="12.75">
      <c r="M1691" s="37"/>
      <c r="N1691" s="37"/>
      <c r="O1691" s="36"/>
      <c r="P1691" s="33"/>
      <c r="BP1691" s="29"/>
      <c r="BQ1691" s="29"/>
    </row>
    <row r="1692" spans="13:69" ht="12.75">
      <c r="M1692" s="37"/>
      <c r="N1692" s="37"/>
      <c r="O1692" s="36"/>
      <c r="P1692" s="33"/>
      <c r="BP1692" s="29"/>
      <c r="BQ1692" s="29"/>
    </row>
    <row r="1693" spans="13:69" ht="12.75">
      <c r="M1693" s="37"/>
      <c r="N1693" s="37"/>
      <c r="O1693" s="36"/>
      <c r="P1693" s="33"/>
      <c r="BP1693" s="29"/>
      <c r="BQ1693" s="29"/>
    </row>
    <row r="1694" spans="13:69" ht="12.75">
      <c r="M1694" s="37"/>
      <c r="N1694" s="37"/>
      <c r="O1694" s="36"/>
      <c r="P1694" s="33"/>
      <c r="BP1694" s="29"/>
      <c r="BQ1694" s="29"/>
    </row>
    <row r="1695" spans="13:69" ht="12.75">
      <c r="M1695" s="37"/>
      <c r="N1695" s="37"/>
      <c r="O1695" s="36"/>
      <c r="P1695" s="33"/>
      <c r="BP1695" s="29"/>
      <c r="BQ1695" s="29"/>
    </row>
    <row r="1696" spans="13:69" ht="12.75">
      <c r="M1696" s="37"/>
      <c r="N1696" s="37"/>
      <c r="O1696" s="36"/>
      <c r="P1696" s="33"/>
      <c r="BP1696" s="29"/>
      <c r="BQ1696" s="29"/>
    </row>
    <row r="1697" spans="13:69" ht="12.75">
      <c r="M1697" s="37"/>
      <c r="N1697" s="37"/>
      <c r="O1697" s="36"/>
      <c r="P1697" s="33"/>
      <c r="BP1697" s="29"/>
      <c r="BQ1697" s="29"/>
    </row>
    <row r="1698" spans="13:69" ht="12.75">
      <c r="M1698" s="37"/>
      <c r="N1698" s="37"/>
      <c r="O1698" s="36"/>
      <c r="P1698" s="33"/>
      <c r="BP1698" s="29"/>
      <c r="BQ1698" s="29"/>
    </row>
    <row r="1699" spans="13:69" ht="12.75">
      <c r="M1699" s="37"/>
      <c r="N1699" s="37"/>
      <c r="O1699" s="36"/>
      <c r="P1699" s="33"/>
      <c r="BP1699" s="29"/>
      <c r="BQ1699" s="29"/>
    </row>
    <row r="1700" spans="13:69" ht="12.75">
      <c r="M1700" s="37"/>
      <c r="N1700" s="37"/>
      <c r="O1700" s="36"/>
      <c r="P1700" s="33"/>
      <c r="BP1700" s="29"/>
      <c r="BQ1700" s="29"/>
    </row>
    <row r="1701" spans="13:69" ht="12.75">
      <c r="M1701" s="37"/>
      <c r="N1701" s="37"/>
      <c r="O1701" s="36"/>
      <c r="P1701" s="33"/>
      <c r="BP1701" s="29"/>
      <c r="BQ1701" s="29"/>
    </row>
    <row r="1702" spans="13:69" ht="12.75">
      <c r="M1702" s="37"/>
      <c r="N1702" s="37"/>
      <c r="O1702" s="36"/>
      <c r="P1702" s="33"/>
      <c r="BP1702" s="29"/>
      <c r="BQ1702" s="29"/>
    </row>
    <row r="1703" spans="13:69" ht="12.75">
      <c r="M1703" s="37"/>
      <c r="N1703" s="37"/>
      <c r="O1703" s="36"/>
      <c r="P1703" s="33"/>
      <c r="BP1703" s="29"/>
      <c r="BQ1703" s="29"/>
    </row>
    <row r="1704" spans="13:69" ht="12.75">
      <c r="M1704" s="37"/>
      <c r="N1704" s="37"/>
      <c r="O1704" s="36"/>
      <c r="P1704" s="33"/>
      <c r="BP1704" s="29"/>
      <c r="BQ1704" s="29"/>
    </row>
    <row r="1705" spans="13:69" ht="12.75">
      <c r="M1705" s="37"/>
      <c r="N1705" s="37"/>
      <c r="O1705" s="36"/>
      <c r="P1705" s="33"/>
      <c r="BP1705" s="29"/>
      <c r="BQ1705" s="29"/>
    </row>
    <row r="1706" spans="13:69" ht="12.75">
      <c r="M1706" s="37"/>
      <c r="N1706" s="37"/>
      <c r="O1706" s="36"/>
      <c r="P1706" s="33"/>
      <c r="BP1706" s="29"/>
      <c r="BQ1706" s="29"/>
    </row>
    <row r="1707" spans="13:69" ht="12.75">
      <c r="M1707" s="37"/>
      <c r="N1707" s="37"/>
      <c r="O1707" s="36"/>
      <c r="P1707" s="33"/>
      <c r="BP1707" s="29"/>
      <c r="BQ1707" s="29"/>
    </row>
    <row r="1708" spans="13:69" ht="12.75">
      <c r="M1708" s="37"/>
      <c r="N1708" s="37"/>
      <c r="O1708" s="36"/>
      <c r="P1708" s="33"/>
      <c r="BP1708" s="29"/>
      <c r="BQ1708" s="29"/>
    </row>
    <row r="1709" spans="13:69" ht="12.75">
      <c r="M1709" s="37"/>
      <c r="N1709" s="37"/>
      <c r="O1709" s="36"/>
      <c r="P1709" s="33"/>
      <c r="BP1709" s="29"/>
      <c r="BQ1709" s="29"/>
    </row>
    <row r="1710" spans="13:69" ht="12.75">
      <c r="M1710" s="37"/>
      <c r="N1710" s="37"/>
      <c r="O1710" s="36"/>
      <c r="P1710" s="33"/>
      <c r="BP1710" s="29"/>
      <c r="BQ1710" s="29"/>
    </row>
    <row r="1711" spans="13:69" ht="12.75">
      <c r="M1711" s="37"/>
      <c r="N1711" s="37"/>
      <c r="O1711" s="36"/>
      <c r="P1711" s="33"/>
      <c r="BP1711" s="29"/>
      <c r="BQ1711" s="29"/>
    </row>
    <row r="1712" spans="13:69" ht="12.75">
      <c r="M1712" s="37"/>
      <c r="N1712" s="37"/>
      <c r="O1712" s="36"/>
      <c r="P1712" s="33"/>
      <c r="BP1712" s="29"/>
      <c r="BQ1712" s="29"/>
    </row>
    <row r="1713" spans="13:69" ht="12.75">
      <c r="M1713" s="37"/>
      <c r="N1713" s="37"/>
      <c r="O1713" s="36"/>
      <c r="P1713" s="33"/>
      <c r="BP1713" s="29"/>
      <c r="BQ1713" s="29"/>
    </row>
    <row r="1714" spans="13:69" ht="12.75">
      <c r="M1714" s="37"/>
      <c r="N1714" s="37"/>
      <c r="O1714" s="36"/>
      <c r="P1714" s="33"/>
      <c r="BP1714" s="29"/>
      <c r="BQ1714" s="29"/>
    </row>
    <row r="1715" spans="13:69" ht="12.75">
      <c r="M1715" s="37"/>
      <c r="N1715" s="37"/>
      <c r="O1715" s="36"/>
      <c r="P1715" s="33"/>
      <c r="BP1715" s="29"/>
      <c r="BQ1715" s="29"/>
    </row>
    <row r="1716" spans="13:69" ht="12.75">
      <c r="M1716" s="37"/>
      <c r="N1716" s="37"/>
      <c r="O1716" s="36"/>
      <c r="P1716" s="33"/>
      <c r="BP1716" s="29"/>
      <c r="BQ1716" s="29"/>
    </row>
    <row r="1717" spans="13:69" ht="12.75">
      <c r="M1717" s="37"/>
      <c r="N1717" s="37"/>
      <c r="O1717" s="36"/>
      <c r="P1717" s="33"/>
      <c r="BP1717" s="29"/>
      <c r="BQ1717" s="29"/>
    </row>
    <row r="1718" spans="13:69" ht="12.75">
      <c r="M1718" s="37"/>
      <c r="N1718" s="37"/>
      <c r="O1718" s="36"/>
      <c r="P1718" s="33"/>
      <c r="BP1718" s="29"/>
      <c r="BQ1718" s="29"/>
    </row>
    <row r="1719" spans="13:69" ht="12.75">
      <c r="M1719" s="37"/>
      <c r="N1719" s="37"/>
      <c r="O1719" s="36"/>
      <c r="P1719" s="33"/>
      <c r="BP1719" s="29"/>
      <c r="BQ1719" s="29"/>
    </row>
    <row r="1720" spans="13:69" ht="12.75">
      <c r="M1720" s="37"/>
      <c r="N1720" s="37"/>
      <c r="O1720" s="36"/>
      <c r="P1720" s="33"/>
      <c r="BP1720" s="29"/>
      <c r="BQ1720" s="29"/>
    </row>
    <row r="1721" spans="13:69" ht="12.75">
      <c r="M1721" s="37"/>
      <c r="N1721" s="37"/>
      <c r="O1721" s="36"/>
      <c r="P1721" s="33"/>
      <c r="BP1721" s="29"/>
      <c r="BQ1721" s="29"/>
    </row>
    <row r="1722" spans="13:69" ht="12.75">
      <c r="M1722" s="37"/>
      <c r="N1722" s="37"/>
      <c r="O1722" s="36"/>
      <c r="P1722" s="33"/>
      <c r="BP1722" s="29"/>
      <c r="BQ1722" s="29"/>
    </row>
    <row r="1723" spans="13:69" ht="12.75">
      <c r="M1723" s="37"/>
      <c r="N1723" s="37"/>
      <c r="O1723" s="36"/>
      <c r="P1723" s="33"/>
      <c r="BP1723" s="29"/>
      <c r="BQ1723" s="29"/>
    </row>
    <row r="1724" spans="13:69" ht="12.75">
      <c r="M1724" s="37"/>
      <c r="N1724" s="37"/>
      <c r="O1724" s="36"/>
      <c r="P1724" s="33"/>
      <c r="BP1724" s="29"/>
      <c r="BQ1724" s="29"/>
    </row>
    <row r="1725" spans="13:69" ht="12.75">
      <c r="M1725" s="37"/>
      <c r="N1725" s="37"/>
      <c r="O1725" s="36"/>
      <c r="P1725" s="33"/>
      <c r="BP1725" s="29"/>
      <c r="BQ1725" s="29"/>
    </row>
    <row r="1726" spans="13:69" ht="12.75">
      <c r="M1726" s="37"/>
      <c r="N1726" s="37"/>
      <c r="O1726" s="36"/>
      <c r="P1726" s="33"/>
      <c r="BP1726" s="29"/>
      <c r="BQ1726" s="29"/>
    </row>
    <row r="1727" spans="13:69" ht="12.75">
      <c r="M1727" s="37"/>
      <c r="N1727" s="37"/>
      <c r="O1727" s="36"/>
      <c r="P1727" s="33"/>
      <c r="BP1727" s="29"/>
      <c r="BQ1727" s="29"/>
    </row>
    <row r="1728" spans="13:69" ht="12.75">
      <c r="M1728" s="37"/>
      <c r="N1728" s="37"/>
      <c r="O1728" s="36"/>
      <c r="P1728" s="33"/>
      <c r="BP1728" s="29"/>
      <c r="BQ1728" s="29"/>
    </row>
    <row r="1729" spans="13:69" ht="12.75">
      <c r="M1729" s="37"/>
      <c r="N1729" s="37"/>
      <c r="O1729" s="36"/>
      <c r="P1729" s="33"/>
      <c r="BP1729" s="29"/>
      <c r="BQ1729" s="29"/>
    </row>
    <row r="1730" spans="13:69" ht="12.75">
      <c r="M1730" s="37"/>
      <c r="N1730" s="37"/>
      <c r="O1730" s="36"/>
      <c r="P1730" s="33"/>
      <c r="BP1730" s="29"/>
      <c r="BQ1730" s="29"/>
    </row>
    <row r="1731" spans="13:69" ht="12.75">
      <c r="M1731" s="37"/>
      <c r="N1731" s="37"/>
      <c r="O1731" s="36"/>
      <c r="P1731" s="33"/>
      <c r="BP1731" s="29"/>
      <c r="BQ1731" s="29"/>
    </row>
    <row r="1732" spans="13:69" ht="12.75">
      <c r="M1732" s="37"/>
      <c r="N1732" s="37"/>
      <c r="O1732" s="36"/>
      <c r="P1732" s="33"/>
      <c r="BP1732" s="29"/>
      <c r="BQ1732" s="29"/>
    </row>
    <row r="1733" spans="13:69" ht="12.75">
      <c r="M1733" s="37"/>
      <c r="N1733" s="37"/>
      <c r="O1733" s="36"/>
      <c r="P1733" s="33"/>
      <c r="BP1733" s="29"/>
      <c r="BQ1733" s="29"/>
    </row>
    <row r="1734" spans="13:69" ht="12.75">
      <c r="M1734" s="37"/>
      <c r="N1734" s="37"/>
      <c r="O1734" s="36"/>
      <c r="P1734" s="33"/>
      <c r="BP1734" s="29"/>
      <c r="BQ1734" s="29"/>
    </row>
    <row r="1735" spans="13:69" ht="12.75">
      <c r="M1735" s="37"/>
      <c r="N1735" s="37"/>
      <c r="O1735" s="36"/>
      <c r="P1735" s="33"/>
      <c r="BP1735" s="29"/>
      <c r="BQ1735" s="29"/>
    </row>
    <row r="1736" spans="13:69" ht="12.75">
      <c r="M1736" s="37"/>
      <c r="N1736" s="37"/>
      <c r="O1736" s="36"/>
      <c r="P1736" s="33"/>
      <c r="BP1736" s="29"/>
      <c r="BQ1736" s="29"/>
    </row>
    <row r="1737" spans="13:69" ht="12.75">
      <c r="M1737" s="37"/>
      <c r="N1737" s="37"/>
      <c r="O1737" s="36"/>
      <c r="P1737" s="33"/>
      <c r="BP1737" s="29"/>
      <c r="BQ1737" s="29"/>
    </row>
    <row r="1738" spans="13:69" ht="12.75">
      <c r="M1738" s="37"/>
      <c r="N1738" s="37"/>
      <c r="O1738" s="36"/>
      <c r="P1738" s="33"/>
      <c r="BP1738" s="29"/>
      <c r="BQ1738" s="29"/>
    </row>
    <row r="1739" spans="13:69" ht="12.75">
      <c r="M1739" s="37"/>
      <c r="N1739" s="37"/>
      <c r="O1739" s="36"/>
      <c r="P1739" s="33"/>
      <c r="BP1739" s="29"/>
      <c r="BQ1739" s="29"/>
    </row>
    <row r="1740" spans="13:69" ht="12.75">
      <c r="M1740" s="37"/>
      <c r="N1740" s="37"/>
      <c r="O1740" s="36"/>
      <c r="P1740" s="33"/>
      <c r="BP1740" s="29"/>
      <c r="BQ1740" s="29"/>
    </row>
    <row r="1741" spans="13:69" ht="12.75">
      <c r="M1741" s="37"/>
      <c r="N1741" s="37"/>
      <c r="O1741" s="36"/>
      <c r="P1741" s="33"/>
      <c r="BP1741" s="29"/>
      <c r="BQ1741" s="29"/>
    </row>
    <row r="1742" spans="13:69" ht="12.75">
      <c r="M1742" s="37"/>
      <c r="N1742" s="37"/>
      <c r="O1742" s="36"/>
      <c r="P1742" s="33"/>
      <c r="BP1742" s="29"/>
      <c r="BQ1742" s="29"/>
    </row>
    <row r="1743" spans="13:69" ht="12.75">
      <c r="M1743" s="37"/>
      <c r="N1743" s="37"/>
      <c r="O1743" s="36"/>
      <c r="P1743" s="33"/>
      <c r="BP1743" s="29"/>
      <c r="BQ1743" s="29"/>
    </row>
    <row r="1744" spans="13:69" ht="12.75">
      <c r="M1744" s="37"/>
      <c r="N1744" s="37"/>
      <c r="O1744" s="36"/>
      <c r="P1744" s="33"/>
      <c r="BP1744" s="29"/>
      <c r="BQ1744" s="29"/>
    </row>
    <row r="1745" spans="13:69" ht="12.75">
      <c r="M1745" s="37"/>
      <c r="N1745" s="37"/>
      <c r="O1745" s="36"/>
      <c r="P1745" s="33"/>
      <c r="BP1745" s="29"/>
      <c r="BQ1745" s="29"/>
    </row>
    <row r="1746" spans="13:69" ht="12.75">
      <c r="M1746" s="37"/>
      <c r="N1746" s="37"/>
      <c r="O1746" s="36"/>
      <c r="P1746" s="33"/>
      <c r="BP1746" s="29"/>
      <c r="BQ1746" s="29"/>
    </row>
    <row r="1747" spans="13:69" ht="12.75">
      <c r="M1747" s="37"/>
      <c r="N1747" s="37"/>
      <c r="O1747" s="36"/>
      <c r="P1747" s="33"/>
      <c r="BP1747" s="29"/>
      <c r="BQ1747" s="29"/>
    </row>
    <row r="1748" spans="13:69" ht="12.75">
      <c r="M1748" s="37"/>
      <c r="N1748" s="37"/>
      <c r="O1748" s="36"/>
      <c r="P1748" s="33"/>
      <c r="BP1748" s="29"/>
      <c r="BQ1748" s="29"/>
    </row>
    <row r="1749" spans="13:69" ht="12.75">
      <c r="M1749" s="37"/>
      <c r="N1749" s="37"/>
      <c r="O1749" s="36"/>
      <c r="P1749" s="33"/>
      <c r="BP1749" s="29"/>
      <c r="BQ1749" s="29"/>
    </row>
    <row r="1750" spans="13:69" ht="12.75">
      <c r="M1750" s="37"/>
      <c r="N1750" s="37"/>
      <c r="O1750" s="36"/>
      <c r="P1750" s="33"/>
      <c r="BP1750" s="29"/>
      <c r="BQ1750" s="29"/>
    </row>
    <row r="1751" spans="13:69" ht="12.75">
      <c r="M1751" s="37"/>
      <c r="N1751" s="37"/>
      <c r="O1751" s="36"/>
      <c r="P1751" s="33"/>
      <c r="BP1751" s="29"/>
      <c r="BQ1751" s="29"/>
    </row>
    <row r="1752" spans="13:69" ht="12.75">
      <c r="M1752" s="37"/>
      <c r="N1752" s="37"/>
      <c r="O1752" s="36"/>
      <c r="P1752" s="33"/>
      <c r="BP1752" s="29"/>
      <c r="BQ1752" s="29"/>
    </row>
    <row r="1753" spans="13:69" ht="12.75">
      <c r="M1753" s="37"/>
      <c r="N1753" s="37"/>
      <c r="O1753" s="36"/>
      <c r="P1753" s="33"/>
      <c r="BP1753" s="29"/>
      <c r="BQ1753" s="29"/>
    </row>
    <row r="1754" spans="13:69" ht="12.75">
      <c r="M1754" s="37"/>
      <c r="N1754" s="37"/>
      <c r="O1754" s="36"/>
      <c r="P1754" s="33"/>
      <c r="BP1754" s="29"/>
      <c r="BQ1754" s="29"/>
    </row>
    <row r="1755" spans="13:69" ht="12.75">
      <c r="M1755" s="37"/>
      <c r="N1755" s="37"/>
      <c r="O1755" s="36"/>
      <c r="P1755" s="33"/>
      <c r="BP1755" s="29"/>
      <c r="BQ1755" s="29"/>
    </row>
    <row r="1756" spans="13:69" ht="12.75">
      <c r="M1756" s="37"/>
      <c r="N1756" s="37"/>
      <c r="O1756" s="36"/>
      <c r="P1756" s="33"/>
      <c r="BP1756" s="29"/>
      <c r="BQ1756" s="29"/>
    </row>
    <row r="1757" spans="13:69" ht="12.75">
      <c r="M1757" s="37"/>
      <c r="N1757" s="37"/>
      <c r="O1757" s="36"/>
      <c r="P1757" s="33"/>
      <c r="BP1757" s="29"/>
      <c r="BQ1757" s="29"/>
    </row>
    <row r="1758" spans="13:69" ht="12.75">
      <c r="M1758" s="37"/>
      <c r="N1758" s="37"/>
      <c r="O1758" s="36"/>
      <c r="P1758" s="33"/>
      <c r="BP1758" s="29"/>
      <c r="BQ1758" s="29"/>
    </row>
    <row r="1759" spans="13:69" ht="12.75">
      <c r="M1759" s="37"/>
      <c r="N1759" s="37"/>
      <c r="O1759" s="36"/>
      <c r="P1759" s="33"/>
      <c r="BP1759" s="29"/>
      <c r="BQ1759" s="29"/>
    </row>
    <row r="1760" spans="13:69" ht="12.75">
      <c r="M1760" s="37"/>
      <c r="N1760" s="37"/>
      <c r="O1760" s="36"/>
      <c r="P1760" s="33"/>
      <c r="BP1760" s="29"/>
      <c r="BQ1760" s="29"/>
    </row>
    <row r="1761" spans="13:69" ht="12.75">
      <c r="M1761" s="37"/>
      <c r="N1761" s="37"/>
      <c r="O1761" s="36"/>
      <c r="P1761" s="33"/>
      <c r="BP1761" s="29"/>
      <c r="BQ1761" s="29"/>
    </row>
    <row r="1762" spans="13:69" ht="12.75">
      <c r="M1762" s="37"/>
      <c r="N1762" s="37"/>
      <c r="O1762" s="36"/>
      <c r="P1762" s="33"/>
      <c r="BP1762" s="29"/>
      <c r="BQ1762" s="29"/>
    </row>
    <row r="1763" spans="13:69" ht="12.75">
      <c r="M1763" s="37"/>
      <c r="N1763" s="37"/>
      <c r="O1763" s="36"/>
      <c r="P1763" s="33"/>
      <c r="BP1763" s="29"/>
      <c r="BQ1763" s="29"/>
    </row>
    <row r="1764" spans="13:69" ht="12.75">
      <c r="M1764" s="37"/>
      <c r="N1764" s="37"/>
      <c r="O1764" s="36"/>
      <c r="P1764" s="33"/>
      <c r="BP1764" s="29"/>
      <c r="BQ1764" s="29"/>
    </row>
    <row r="1765" spans="13:69" ht="12.75">
      <c r="M1765" s="37"/>
      <c r="N1765" s="37"/>
      <c r="O1765" s="36"/>
      <c r="P1765" s="33"/>
      <c r="BP1765" s="29"/>
      <c r="BQ1765" s="29"/>
    </row>
    <row r="1766" spans="13:69" ht="12.75">
      <c r="M1766" s="37"/>
      <c r="N1766" s="37"/>
      <c r="O1766" s="36"/>
      <c r="P1766" s="33"/>
      <c r="BP1766" s="29"/>
      <c r="BQ1766" s="29"/>
    </row>
    <row r="1767" spans="13:69" ht="12.75">
      <c r="M1767" s="37"/>
      <c r="N1767" s="37"/>
      <c r="O1767" s="36"/>
      <c r="P1767" s="33"/>
      <c r="BP1767" s="29"/>
      <c r="BQ1767" s="29"/>
    </row>
    <row r="1768" spans="13:69" ht="12.75">
      <c r="M1768" s="37"/>
      <c r="N1768" s="37"/>
      <c r="O1768" s="36"/>
      <c r="P1768" s="33"/>
      <c r="BP1768" s="29"/>
      <c r="BQ1768" s="29"/>
    </row>
    <row r="1769" spans="13:69" ht="12.75">
      <c r="M1769" s="37"/>
      <c r="N1769" s="37"/>
      <c r="O1769" s="36"/>
      <c r="P1769" s="33"/>
      <c r="BP1769" s="29"/>
      <c r="BQ1769" s="29"/>
    </row>
    <row r="1770" spans="13:69" ht="12.75">
      <c r="M1770" s="37"/>
      <c r="N1770" s="37"/>
      <c r="O1770" s="36"/>
      <c r="P1770" s="33"/>
      <c r="BP1770" s="29"/>
      <c r="BQ1770" s="29"/>
    </row>
    <row r="1771" spans="13:69" ht="12.75">
      <c r="M1771" s="37"/>
      <c r="N1771" s="37"/>
      <c r="O1771" s="36"/>
      <c r="P1771" s="33"/>
      <c r="BP1771" s="29"/>
      <c r="BQ1771" s="29"/>
    </row>
    <row r="1772" spans="13:69" ht="12.75">
      <c r="M1772" s="37"/>
      <c r="N1772" s="37"/>
      <c r="O1772" s="36"/>
      <c r="P1772" s="33"/>
      <c r="BP1772" s="29"/>
      <c r="BQ1772" s="29"/>
    </row>
    <row r="1773" spans="13:69" ht="12.75">
      <c r="M1773" s="37"/>
      <c r="N1773" s="37"/>
      <c r="O1773" s="36"/>
      <c r="P1773" s="33"/>
      <c r="BP1773" s="29"/>
      <c r="BQ1773" s="29"/>
    </row>
    <row r="1774" spans="13:69" ht="12.75">
      <c r="M1774" s="37"/>
      <c r="N1774" s="37"/>
      <c r="O1774" s="36"/>
      <c r="P1774" s="33"/>
      <c r="BP1774" s="29"/>
      <c r="BQ1774" s="29"/>
    </row>
    <row r="1775" spans="13:69" ht="12.75">
      <c r="M1775" s="37"/>
      <c r="N1775" s="37"/>
      <c r="O1775" s="36"/>
      <c r="P1775" s="33"/>
      <c r="BP1775" s="29"/>
      <c r="BQ1775" s="29"/>
    </row>
    <row r="1776" spans="13:69" ht="12.75">
      <c r="M1776" s="37"/>
      <c r="N1776" s="37"/>
      <c r="O1776" s="36"/>
      <c r="P1776" s="33"/>
      <c r="BP1776" s="29"/>
      <c r="BQ1776" s="29"/>
    </row>
    <row r="1777" spans="13:69" ht="12.75">
      <c r="M1777" s="37"/>
      <c r="N1777" s="37"/>
      <c r="O1777" s="36"/>
      <c r="P1777" s="33"/>
      <c r="BP1777" s="29"/>
      <c r="BQ1777" s="29"/>
    </row>
    <row r="1778" spans="13:69" ht="12.75">
      <c r="M1778" s="37"/>
      <c r="N1778" s="37"/>
      <c r="O1778" s="36"/>
      <c r="P1778" s="33"/>
      <c r="BP1778" s="29"/>
      <c r="BQ1778" s="29"/>
    </row>
    <row r="1779" spans="13:69" ht="12.75">
      <c r="M1779" s="37"/>
      <c r="N1779" s="37"/>
      <c r="O1779" s="36"/>
      <c r="P1779" s="33"/>
      <c r="BP1779" s="29"/>
      <c r="BQ1779" s="29"/>
    </row>
    <row r="1780" spans="13:69" ht="12.75">
      <c r="M1780" s="37"/>
      <c r="N1780" s="37"/>
      <c r="O1780" s="36"/>
      <c r="P1780" s="33"/>
      <c r="BP1780" s="29"/>
      <c r="BQ1780" s="29"/>
    </row>
    <row r="1781" spans="13:69" ht="12.75">
      <c r="M1781" s="37"/>
      <c r="N1781" s="37"/>
      <c r="O1781" s="36"/>
      <c r="P1781" s="33"/>
      <c r="BP1781" s="29"/>
      <c r="BQ1781" s="29"/>
    </row>
    <row r="1782" spans="13:69" ht="12.75">
      <c r="M1782" s="37"/>
      <c r="N1782" s="37"/>
      <c r="O1782" s="36"/>
      <c r="P1782" s="33"/>
      <c r="BP1782" s="29"/>
      <c r="BQ1782" s="29"/>
    </row>
    <row r="1783" spans="13:69" ht="12.75">
      <c r="M1783" s="37"/>
      <c r="N1783" s="37"/>
      <c r="O1783" s="36"/>
      <c r="P1783" s="33"/>
      <c r="BP1783" s="29"/>
      <c r="BQ1783" s="29"/>
    </row>
    <row r="1784" spans="13:69" ht="12.75">
      <c r="M1784" s="37"/>
      <c r="N1784" s="37"/>
      <c r="O1784" s="36"/>
      <c r="P1784" s="33"/>
      <c r="BP1784" s="29"/>
      <c r="BQ1784" s="29"/>
    </row>
    <row r="1785" spans="13:69" ht="12.75">
      <c r="M1785" s="37"/>
      <c r="N1785" s="37"/>
      <c r="O1785" s="36"/>
      <c r="P1785" s="33"/>
      <c r="BP1785" s="29"/>
      <c r="BQ1785" s="29"/>
    </row>
    <row r="1786" spans="13:69" ht="12.75">
      <c r="M1786" s="37"/>
      <c r="N1786" s="37"/>
      <c r="O1786" s="36"/>
      <c r="P1786" s="33"/>
      <c r="BP1786" s="29"/>
      <c r="BQ1786" s="29"/>
    </row>
    <row r="1787" spans="13:69" ht="12.75">
      <c r="M1787" s="37"/>
      <c r="N1787" s="37"/>
      <c r="O1787" s="36"/>
      <c r="P1787" s="33"/>
      <c r="BP1787" s="29"/>
      <c r="BQ1787" s="29"/>
    </row>
    <row r="1788" spans="13:69" ht="12.75">
      <c r="M1788" s="37"/>
      <c r="N1788" s="37"/>
      <c r="O1788" s="36"/>
      <c r="P1788" s="33"/>
      <c r="BP1788" s="29"/>
      <c r="BQ1788" s="29"/>
    </row>
    <row r="1789" spans="13:69" ht="12.75">
      <c r="M1789" s="37"/>
      <c r="N1789" s="37"/>
      <c r="O1789" s="36"/>
      <c r="P1789" s="33"/>
      <c r="BP1789" s="29"/>
      <c r="BQ1789" s="29"/>
    </row>
    <row r="1790" spans="13:69" ht="12.75">
      <c r="M1790" s="37"/>
      <c r="N1790" s="37"/>
      <c r="O1790" s="36"/>
      <c r="P1790" s="33"/>
      <c r="BP1790" s="29"/>
      <c r="BQ1790" s="29"/>
    </row>
    <row r="1791" spans="13:69" ht="12.75">
      <c r="M1791" s="37"/>
      <c r="N1791" s="37"/>
      <c r="O1791" s="36"/>
      <c r="P1791" s="33"/>
      <c r="BP1791" s="29"/>
      <c r="BQ1791" s="29"/>
    </row>
    <row r="1792" spans="13:69" ht="12.75">
      <c r="M1792" s="37"/>
      <c r="N1792" s="37"/>
      <c r="O1792" s="36"/>
      <c r="P1792" s="33"/>
      <c r="BP1792" s="29"/>
      <c r="BQ1792" s="29"/>
    </row>
    <row r="1793" spans="13:69" ht="12.75">
      <c r="M1793" s="37"/>
      <c r="N1793" s="37"/>
      <c r="O1793" s="36"/>
      <c r="P1793" s="33"/>
      <c r="BP1793" s="29"/>
      <c r="BQ1793" s="29"/>
    </row>
    <row r="1794" spans="13:69" ht="12.75">
      <c r="M1794" s="37"/>
      <c r="N1794" s="37"/>
      <c r="O1794" s="36"/>
      <c r="P1794" s="33"/>
      <c r="BP1794" s="29"/>
      <c r="BQ1794" s="29"/>
    </row>
    <row r="1795" spans="13:69" ht="12.75">
      <c r="M1795" s="37"/>
      <c r="N1795" s="37"/>
      <c r="O1795" s="36"/>
      <c r="P1795" s="33"/>
      <c r="BP1795" s="29"/>
      <c r="BQ1795" s="29"/>
    </row>
    <row r="1796" spans="13:69" ht="12.75">
      <c r="M1796" s="37"/>
      <c r="N1796" s="37"/>
      <c r="O1796" s="36"/>
      <c r="P1796" s="33"/>
      <c r="BP1796" s="29"/>
      <c r="BQ1796" s="29"/>
    </row>
    <row r="1797" spans="13:69" ht="12.75">
      <c r="M1797" s="37"/>
      <c r="N1797" s="37"/>
      <c r="O1797" s="36"/>
      <c r="P1797" s="33"/>
      <c r="BP1797" s="29"/>
      <c r="BQ1797" s="29"/>
    </row>
    <row r="1798" spans="13:69" ht="12.75">
      <c r="M1798" s="37"/>
      <c r="N1798" s="37"/>
      <c r="O1798" s="36"/>
      <c r="P1798" s="33"/>
      <c r="BP1798" s="29"/>
      <c r="BQ1798" s="29"/>
    </row>
    <row r="1799" spans="13:69" ht="12.75">
      <c r="M1799" s="37"/>
      <c r="N1799" s="37"/>
      <c r="O1799" s="36"/>
      <c r="P1799" s="33"/>
      <c r="BP1799" s="29"/>
      <c r="BQ1799" s="29"/>
    </row>
    <row r="1800" spans="13:69" ht="12.75">
      <c r="M1800" s="37"/>
      <c r="N1800" s="37"/>
      <c r="O1800" s="36"/>
      <c r="P1800" s="33"/>
      <c r="BP1800" s="29"/>
      <c r="BQ1800" s="29"/>
    </row>
    <row r="1801" spans="13:69" ht="12.75">
      <c r="M1801" s="37"/>
      <c r="N1801" s="37"/>
      <c r="O1801" s="36"/>
      <c r="P1801" s="33"/>
      <c r="BP1801" s="29"/>
      <c r="BQ1801" s="29"/>
    </row>
    <row r="1802" spans="13:69" ht="12.75">
      <c r="M1802" s="37"/>
      <c r="N1802" s="37"/>
      <c r="O1802" s="36"/>
      <c r="P1802" s="33"/>
      <c r="BP1802" s="29"/>
      <c r="BQ1802" s="29"/>
    </row>
    <row r="1803" spans="13:69" ht="12.75">
      <c r="M1803" s="37"/>
      <c r="N1803" s="37"/>
      <c r="O1803" s="36"/>
      <c r="P1803" s="33"/>
      <c r="BP1803" s="29"/>
      <c r="BQ1803" s="29"/>
    </row>
    <row r="1804" spans="13:69" ht="12.75">
      <c r="M1804" s="37"/>
      <c r="N1804" s="37"/>
      <c r="O1804" s="36"/>
      <c r="P1804" s="33"/>
      <c r="BP1804" s="29"/>
      <c r="BQ1804" s="29"/>
    </row>
    <row r="1805" spans="13:69" ht="12.75">
      <c r="M1805" s="37"/>
      <c r="N1805" s="37"/>
      <c r="O1805" s="36"/>
      <c r="P1805" s="33"/>
      <c r="BP1805" s="29"/>
      <c r="BQ1805" s="29"/>
    </row>
    <row r="1806" spans="13:69" ht="12.75">
      <c r="M1806" s="37"/>
      <c r="N1806" s="37"/>
      <c r="O1806" s="36"/>
      <c r="P1806" s="33"/>
      <c r="BP1806" s="29"/>
      <c r="BQ1806" s="29"/>
    </row>
    <row r="1807" spans="13:69" ht="12.75">
      <c r="M1807" s="37"/>
      <c r="N1807" s="37"/>
      <c r="O1807" s="36"/>
      <c r="P1807" s="33"/>
      <c r="BP1807" s="29"/>
      <c r="BQ1807" s="29"/>
    </row>
    <row r="1808" spans="13:69" ht="12.75">
      <c r="M1808" s="37"/>
      <c r="N1808" s="37"/>
      <c r="O1808" s="36"/>
      <c r="P1808" s="33"/>
      <c r="BP1808" s="29"/>
      <c r="BQ1808" s="29"/>
    </row>
    <row r="1809" spans="13:69" ht="12.75">
      <c r="M1809" s="37"/>
      <c r="N1809" s="37"/>
      <c r="O1809" s="36"/>
      <c r="P1809" s="33"/>
      <c r="BP1809" s="29"/>
      <c r="BQ1809" s="29"/>
    </row>
    <row r="1810" spans="13:69" ht="12.75">
      <c r="M1810" s="37"/>
      <c r="N1810" s="37"/>
      <c r="O1810" s="36"/>
      <c r="P1810" s="33"/>
      <c r="BP1810" s="29"/>
      <c r="BQ1810" s="29"/>
    </row>
    <row r="1811" spans="13:69" ht="12.75">
      <c r="M1811" s="37"/>
      <c r="N1811" s="37"/>
      <c r="O1811" s="36"/>
      <c r="P1811" s="33"/>
      <c r="BP1811" s="29"/>
      <c r="BQ1811" s="29"/>
    </row>
    <row r="1812" spans="13:69" ht="12.75">
      <c r="M1812" s="37"/>
      <c r="N1812" s="37"/>
      <c r="O1812" s="36"/>
      <c r="P1812" s="33"/>
      <c r="BP1812" s="29"/>
      <c r="BQ1812" s="29"/>
    </row>
    <row r="1813" spans="13:69" ht="12.75">
      <c r="M1813" s="37"/>
      <c r="N1813" s="37"/>
      <c r="O1813" s="36"/>
      <c r="P1813" s="33"/>
      <c r="BP1813" s="29"/>
      <c r="BQ1813" s="29"/>
    </row>
    <row r="1814" spans="13:69" ht="12.75">
      <c r="M1814" s="37"/>
      <c r="N1814" s="37"/>
      <c r="O1814" s="36"/>
      <c r="P1814" s="33"/>
      <c r="BP1814" s="29"/>
      <c r="BQ1814" s="29"/>
    </row>
    <row r="1815" spans="13:69" ht="12.75">
      <c r="M1815" s="37"/>
      <c r="N1815" s="37"/>
      <c r="O1815" s="36"/>
      <c r="P1815" s="33"/>
      <c r="BP1815" s="29"/>
      <c r="BQ1815" s="29"/>
    </row>
    <row r="1816" spans="13:69" ht="12.75">
      <c r="M1816" s="37"/>
      <c r="N1816" s="37"/>
      <c r="O1816" s="36"/>
      <c r="P1816" s="33"/>
      <c r="BP1816" s="29"/>
      <c r="BQ1816" s="29"/>
    </row>
    <row r="1817" spans="13:69" ht="12.75">
      <c r="M1817" s="37"/>
      <c r="N1817" s="37"/>
      <c r="O1817" s="36"/>
      <c r="P1817" s="33"/>
      <c r="BP1817" s="29"/>
      <c r="BQ1817" s="29"/>
    </row>
    <row r="1818" spans="13:69" ht="12.75">
      <c r="M1818" s="37"/>
      <c r="N1818" s="37"/>
      <c r="O1818" s="36"/>
      <c r="P1818" s="33"/>
      <c r="BP1818" s="29"/>
      <c r="BQ1818" s="29"/>
    </row>
    <row r="1819" spans="13:69" ht="12.75">
      <c r="M1819" s="37"/>
      <c r="N1819" s="37"/>
      <c r="O1819" s="36"/>
      <c r="P1819" s="33"/>
      <c r="BP1819" s="29"/>
      <c r="BQ1819" s="29"/>
    </row>
    <row r="1820" spans="13:69" ht="12.75">
      <c r="M1820" s="37"/>
      <c r="N1820" s="37"/>
      <c r="O1820" s="36"/>
      <c r="P1820" s="33"/>
      <c r="BP1820" s="29"/>
      <c r="BQ1820" s="29"/>
    </row>
    <row r="1821" spans="13:69" ht="12.75">
      <c r="M1821" s="37"/>
      <c r="N1821" s="37"/>
      <c r="O1821" s="36"/>
      <c r="P1821" s="33"/>
      <c r="BP1821" s="29"/>
      <c r="BQ1821" s="29"/>
    </row>
    <row r="1822" spans="13:69" ht="12.75">
      <c r="M1822" s="37"/>
      <c r="N1822" s="37"/>
      <c r="O1822" s="36"/>
      <c r="P1822" s="33"/>
      <c r="BP1822" s="29"/>
      <c r="BQ1822" s="29"/>
    </row>
    <row r="1823" spans="13:69" ht="12.75">
      <c r="M1823" s="37"/>
      <c r="N1823" s="37"/>
      <c r="O1823" s="36"/>
      <c r="P1823" s="33"/>
      <c r="BP1823" s="29"/>
      <c r="BQ1823" s="29"/>
    </row>
    <row r="1824" spans="13:69" ht="12.75">
      <c r="M1824" s="37"/>
      <c r="N1824" s="37"/>
      <c r="O1824" s="36"/>
      <c r="P1824" s="33"/>
      <c r="BP1824" s="29"/>
      <c r="BQ1824" s="29"/>
    </row>
    <row r="1825" spans="13:69" ht="12.75">
      <c r="M1825" s="37"/>
      <c r="N1825" s="37"/>
      <c r="O1825" s="36"/>
      <c r="P1825" s="33"/>
      <c r="BP1825" s="29"/>
      <c r="BQ1825" s="29"/>
    </row>
    <row r="1826" spans="13:69" ht="12.75">
      <c r="M1826" s="37"/>
      <c r="N1826" s="37"/>
      <c r="O1826" s="36"/>
      <c r="P1826" s="33"/>
      <c r="BP1826" s="29"/>
      <c r="BQ1826" s="29"/>
    </row>
    <row r="1827" spans="13:69" ht="12.75">
      <c r="M1827" s="37"/>
      <c r="N1827" s="37"/>
      <c r="O1827" s="36"/>
      <c r="P1827" s="33"/>
      <c r="BP1827" s="29"/>
      <c r="BQ1827" s="29"/>
    </row>
    <row r="1828" spans="13:69" ht="12.75">
      <c r="M1828" s="37"/>
      <c r="N1828" s="37"/>
      <c r="O1828" s="36"/>
      <c r="P1828" s="33"/>
      <c r="BP1828" s="29"/>
      <c r="BQ1828" s="29"/>
    </row>
    <row r="1829" spans="13:69" ht="12.75">
      <c r="M1829" s="37"/>
      <c r="N1829" s="37"/>
      <c r="O1829" s="36"/>
      <c r="P1829" s="33"/>
      <c r="BP1829" s="29"/>
      <c r="BQ1829" s="29"/>
    </row>
    <row r="1830" spans="13:69" ht="12.75">
      <c r="M1830" s="37"/>
      <c r="N1830" s="37"/>
      <c r="O1830" s="36"/>
      <c r="P1830" s="33"/>
      <c r="BP1830" s="29"/>
      <c r="BQ1830" s="29"/>
    </row>
    <row r="1831" spans="13:69" ht="12.75">
      <c r="M1831" s="37"/>
      <c r="N1831" s="37"/>
      <c r="O1831" s="36"/>
      <c r="P1831" s="33"/>
      <c r="BP1831" s="29"/>
      <c r="BQ1831" s="29"/>
    </row>
    <row r="1832" spans="13:69" ht="12.75">
      <c r="M1832" s="37"/>
      <c r="N1832" s="37"/>
      <c r="O1832" s="36"/>
      <c r="P1832" s="33"/>
      <c r="BP1832" s="29"/>
      <c r="BQ1832" s="29"/>
    </row>
    <row r="1833" spans="13:69" ht="12.75">
      <c r="M1833" s="37"/>
      <c r="N1833" s="37"/>
      <c r="O1833" s="36"/>
      <c r="P1833" s="33"/>
      <c r="BP1833" s="29"/>
      <c r="BQ1833" s="29"/>
    </row>
    <row r="1834" spans="13:69" ht="12.75">
      <c r="M1834" s="37"/>
      <c r="N1834" s="37"/>
      <c r="O1834" s="36"/>
      <c r="P1834" s="33"/>
      <c r="BP1834" s="29"/>
      <c r="BQ1834" s="29"/>
    </row>
    <row r="1835" spans="13:69" ht="12.75">
      <c r="M1835" s="37"/>
      <c r="N1835" s="37"/>
      <c r="O1835" s="36"/>
      <c r="P1835" s="33"/>
      <c r="BP1835" s="29"/>
      <c r="BQ1835" s="29"/>
    </row>
    <row r="1836" spans="13:69" ht="12.75">
      <c r="M1836" s="37"/>
      <c r="N1836" s="37"/>
      <c r="O1836" s="36"/>
      <c r="P1836" s="33"/>
      <c r="BP1836" s="29"/>
      <c r="BQ1836" s="29"/>
    </row>
    <row r="1837" spans="13:69" ht="12.75">
      <c r="M1837" s="37"/>
      <c r="N1837" s="37"/>
      <c r="O1837" s="36"/>
      <c r="P1837" s="33"/>
      <c r="BP1837" s="29"/>
      <c r="BQ1837" s="29"/>
    </row>
    <row r="1838" spans="13:69" ht="12.75">
      <c r="M1838" s="37"/>
      <c r="N1838" s="37"/>
      <c r="O1838" s="36"/>
      <c r="P1838" s="33"/>
      <c r="BP1838" s="29"/>
      <c r="BQ1838" s="29"/>
    </row>
    <row r="1839" spans="13:69" ht="12.75">
      <c r="M1839" s="37"/>
      <c r="N1839" s="37"/>
      <c r="O1839" s="36"/>
      <c r="P1839" s="33"/>
      <c r="BP1839" s="29"/>
      <c r="BQ1839" s="29"/>
    </row>
    <row r="1840" spans="13:69" ht="12.75">
      <c r="M1840" s="37"/>
      <c r="N1840" s="37"/>
      <c r="O1840" s="36"/>
      <c r="P1840" s="33"/>
      <c r="BP1840" s="29"/>
      <c r="BQ1840" s="29"/>
    </row>
    <row r="1841" spans="13:69" ht="12.75">
      <c r="M1841" s="37"/>
      <c r="N1841" s="37"/>
      <c r="O1841" s="36"/>
      <c r="P1841" s="33"/>
      <c r="BP1841" s="29"/>
      <c r="BQ1841" s="29"/>
    </row>
    <row r="1842" spans="13:69" ht="12.75">
      <c r="M1842" s="37"/>
      <c r="N1842" s="37"/>
      <c r="O1842" s="36"/>
      <c r="P1842" s="33"/>
      <c r="BP1842" s="29"/>
      <c r="BQ1842" s="29"/>
    </row>
    <row r="1843" spans="13:69" ht="12.75">
      <c r="M1843" s="37"/>
      <c r="N1843" s="37"/>
      <c r="O1843" s="36"/>
      <c r="P1843" s="33"/>
      <c r="BP1843" s="29"/>
      <c r="BQ1843" s="29"/>
    </row>
    <row r="1844" spans="13:69" ht="12.75">
      <c r="M1844" s="37"/>
      <c r="N1844" s="37"/>
      <c r="O1844" s="36"/>
      <c r="P1844" s="33"/>
      <c r="BP1844" s="29"/>
      <c r="BQ1844" s="29"/>
    </row>
    <row r="1845" spans="13:69" ht="12.75">
      <c r="M1845" s="37"/>
      <c r="N1845" s="37"/>
      <c r="O1845" s="36"/>
      <c r="P1845" s="33"/>
      <c r="BP1845" s="29"/>
      <c r="BQ1845" s="29"/>
    </row>
    <row r="1846" spans="13:69" ht="12.75">
      <c r="M1846" s="37"/>
      <c r="N1846" s="37"/>
      <c r="O1846" s="36"/>
      <c r="P1846" s="33"/>
      <c r="BP1846" s="29"/>
      <c r="BQ1846" s="29"/>
    </row>
    <row r="1847" spans="13:69" ht="12.75">
      <c r="M1847" s="37"/>
      <c r="N1847" s="37"/>
      <c r="O1847" s="36"/>
      <c r="P1847" s="33"/>
      <c r="BP1847" s="29"/>
      <c r="BQ1847" s="29"/>
    </row>
    <row r="1848" spans="13:69" ht="12.75">
      <c r="M1848" s="37"/>
      <c r="N1848" s="37"/>
      <c r="O1848" s="36"/>
      <c r="P1848" s="33"/>
      <c r="BP1848" s="29"/>
      <c r="BQ1848" s="29"/>
    </row>
    <row r="1849" spans="13:69" ht="12.75">
      <c r="M1849" s="37"/>
      <c r="N1849" s="37"/>
      <c r="O1849" s="36"/>
      <c r="P1849" s="33"/>
      <c r="BP1849" s="29"/>
      <c r="BQ1849" s="29"/>
    </row>
    <row r="1850" spans="13:69" ht="12.75">
      <c r="M1850" s="37"/>
      <c r="N1850" s="37"/>
      <c r="O1850" s="36"/>
      <c r="P1850" s="33"/>
      <c r="BP1850" s="29"/>
      <c r="BQ1850" s="29"/>
    </row>
    <row r="1851" spans="13:69" ht="12.75">
      <c r="M1851" s="37"/>
      <c r="N1851" s="37"/>
      <c r="O1851" s="36"/>
      <c r="P1851" s="33"/>
      <c r="BP1851" s="29"/>
      <c r="BQ1851" s="29"/>
    </row>
    <row r="1852" spans="13:69" ht="12.75">
      <c r="M1852" s="37"/>
      <c r="N1852" s="37"/>
      <c r="O1852" s="36"/>
      <c r="P1852" s="33"/>
      <c r="BP1852" s="29"/>
      <c r="BQ1852" s="29"/>
    </row>
    <row r="1853" spans="13:69" ht="12.75">
      <c r="M1853" s="37"/>
      <c r="N1853" s="37"/>
      <c r="O1853" s="36"/>
      <c r="P1853" s="33"/>
      <c r="BP1853" s="29"/>
      <c r="BQ1853" s="29"/>
    </row>
    <row r="1854" spans="13:69" ht="12.75">
      <c r="M1854" s="37"/>
      <c r="N1854" s="37"/>
      <c r="O1854" s="36"/>
      <c r="P1854" s="33"/>
      <c r="BP1854" s="29"/>
      <c r="BQ1854" s="29"/>
    </row>
    <row r="1855" spans="13:69" ht="12.75">
      <c r="M1855" s="37"/>
      <c r="N1855" s="37"/>
      <c r="O1855" s="36"/>
      <c r="P1855" s="33"/>
      <c r="BP1855" s="29"/>
      <c r="BQ1855" s="29"/>
    </row>
    <row r="1856" spans="13:69" ht="12.75">
      <c r="M1856" s="37"/>
      <c r="N1856" s="37"/>
      <c r="O1856" s="36"/>
      <c r="P1856" s="33"/>
      <c r="BP1856" s="29"/>
      <c r="BQ1856" s="29"/>
    </row>
    <row r="1857" spans="13:69" ht="12.75">
      <c r="M1857" s="37"/>
      <c r="N1857" s="37"/>
      <c r="O1857" s="36"/>
      <c r="P1857" s="33"/>
      <c r="BP1857" s="29"/>
      <c r="BQ1857" s="29"/>
    </row>
    <row r="1858" spans="13:69" ht="12.75">
      <c r="M1858" s="37"/>
      <c r="N1858" s="37"/>
      <c r="O1858" s="36"/>
      <c r="P1858" s="33"/>
      <c r="BP1858" s="29"/>
      <c r="BQ1858" s="29"/>
    </row>
    <row r="1859" spans="13:69" ht="12.75">
      <c r="M1859" s="37"/>
      <c r="N1859" s="37"/>
      <c r="O1859" s="36"/>
      <c r="P1859" s="33"/>
      <c r="BP1859" s="29"/>
      <c r="BQ1859" s="29"/>
    </row>
    <row r="1860" spans="13:69" ht="12.75">
      <c r="M1860" s="37"/>
      <c r="N1860" s="37"/>
      <c r="O1860" s="36"/>
      <c r="P1860" s="33"/>
      <c r="BP1860" s="29"/>
      <c r="BQ1860" s="29"/>
    </row>
    <row r="1861" spans="13:69" ht="12.75">
      <c r="M1861" s="37"/>
      <c r="N1861" s="37"/>
      <c r="O1861" s="36"/>
      <c r="P1861" s="33"/>
      <c r="BP1861" s="29"/>
      <c r="BQ1861" s="29"/>
    </row>
    <row r="1862" spans="13:69" ht="12.75">
      <c r="M1862" s="37"/>
      <c r="N1862" s="37"/>
      <c r="O1862" s="36"/>
      <c r="P1862" s="33"/>
      <c r="BP1862" s="29"/>
      <c r="BQ1862" s="29"/>
    </row>
    <row r="1863" spans="13:69" ht="12.75">
      <c r="M1863" s="37"/>
      <c r="N1863" s="37"/>
      <c r="O1863" s="36"/>
      <c r="P1863" s="33"/>
      <c r="BP1863" s="29"/>
      <c r="BQ1863" s="29"/>
    </row>
    <row r="1864" spans="13:69" ht="12.75">
      <c r="M1864" s="37"/>
      <c r="N1864" s="37"/>
      <c r="O1864" s="36"/>
      <c r="P1864" s="33"/>
      <c r="BP1864" s="29"/>
      <c r="BQ1864" s="29"/>
    </row>
    <row r="1865" spans="13:69" ht="12.75">
      <c r="M1865" s="37"/>
      <c r="N1865" s="37"/>
      <c r="O1865" s="36"/>
      <c r="P1865" s="33"/>
      <c r="BP1865" s="29"/>
      <c r="BQ1865" s="29"/>
    </row>
    <row r="1866" spans="13:69" ht="12.75">
      <c r="M1866" s="37"/>
      <c r="N1866" s="37"/>
      <c r="O1866" s="36"/>
      <c r="P1866" s="33"/>
      <c r="BP1866" s="29"/>
      <c r="BQ1866" s="29"/>
    </row>
    <row r="1867" spans="13:69" ht="12.75">
      <c r="M1867" s="37"/>
      <c r="N1867" s="37"/>
      <c r="O1867" s="36"/>
      <c r="P1867" s="33"/>
      <c r="BP1867" s="29"/>
      <c r="BQ1867" s="29"/>
    </row>
    <row r="1868" spans="13:69" ht="12.75">
      <c r="M1868" s="37"/>
      <c r="N1868" s="37"/>
      <c r="O1868" s="36"/>
      <c r="P1868" s="33"/>
      <c r="BP1868" s="29"/>
      <c r="BQ1868" s="29"/>
    </row>
    <row r="1869" spans="13:69" ht="12.75">
      <c r="M1869" s="37"/>
      <c r="N1869" s="37"/>
      <c r="O1869" s="36"/>
      <c r="P1869" s="33"/>
      <c r="BP1869" s="29"/>
      <c r="BQ1869" s="29"/>
    </row>
    <row r="1870" spans="13:69" ht="12.75">
      <c r="M1870" s="37"/>
      <c r="N1870" s="37"/>
      <c r="O1870" s="36"/>
      <c r="P1870" s="33"/>
      <c r="BP1870" s="29"/>
      <c r="BQ1870" s="29"/>
    </row>
    <row r="1871" spans="13:69" ht="12.75">
      <c r="M1871" s="37"/>
      <c r="N1871" s="37"/>
      <c r="O1871" s="36"/>
      <c r="P1871" s="33"/>
      <c r="BP1871" s="29"/>
      <c r="BQ1871" s="29"/>
    </row>
    <row r="1872" spans="13:69" ht="12.75">
      <c r="M1872" s="37"/>
      <c r="N1872" s="37"/>
      <c r="O1872" s="36"/>
      <c r="P1872" s="33"/>
      <c r="BP1872" s="29"/>
      <c r="BQ1872" s="29"/>
    </row>
    <row r="1873" spans="13:69" ht="12.75">
      <c r="M1873" s="37"/>
      <c r="N1873" s="37"/>
      <c r="O1873" s="36"/>
      <c r="P1873" s="33"/>
      <c r="BP1873" s="29"/>
      <c r="BQ1873" s="29"/>
    </row>
    <row r="1874" spans="13:69" ht="12.75">
      <c r="M1874" s="37"/>
      <c r="N1874" s="37"/>
      <c r="O1874" s="36"/>
      <c r="P1874" s="33"/>
      <c r="BP1874" s="29"/>
      <c r="BQ1874" s="29"/>
    </row>
    <row r="1875" spans="13:69" ht="12.75">
      <c r="M1875" s="37"/>
      <c r="N1875" s="37"/>
      <c r="O1875" s="36"/>
      <c r="P1875" s="33"/>
      <c r="BP1875" s="29"/>
      <c r="BQ1875" s="29"/>
    </row>
    <row r="1876" spans="13:69" ht="12.75">
      <c r="M1876" s="37"/>
      <c r="N1876" s="37"/>
      <c r="O1876" s="36"/>
      <c r="P1876" s="33"/>
      <c r="BP1876" s="29"/>
      <c r="BQ1876" s="29"/>
    </row>
    <row r="1877" spans="13:69" ht="12.75">
      <c r="M1877" s="37"/>
      <c r="N1877" s="37"/>
      <c r="O1877" s="36"/>
      <c r="P1877" s="33"/>
      <c r="BP1877" s="29"/>
      <c r="BQ1877" s="29"/>
    </row>
    <row r="1878" spans="13:69" ht="12.75">
      <c r="M1878" s="37"/>
      <c r="N1878" s="37"/>
      <c r="O1878" s="36"/>
      <c r="P1878" s="33"/>
      <c r="BP1878" s="29"/>
      <c r="BQ1878" s="29"/>
    </row>
    <row r="1879" spans="13:69" ht="12.75">
      <c r="M1879" s="37"/>
      <c r="N1879" s="37"/>
      <c r="O1879" s="36"/>
      <c r="P1879" s="33"/>
      <c r="BP1879" s="29"/>
      <c r="BQ1879" s="29"/>
    </row>
    <row r="1880" spans="13:69" ht="12.75">
      <c r="M1880" s="37"/>
      <c r="N1880" s="37"/>
      <c r="O1880" s="36"/>
      <c r="P1880" s="33"/>
      <c r="BP1880" s="29"/>
      <c r="BQ1880" s="29"/>
    </row>
    <row r="1881" spans="13:69" ht="12.75">
      <c r="M1881" s="37"/>
      <c r="N1881" s="37"/>
      <c r="O1881" s="36"/>
      <c r="P1881" s="33"/>
      <c r="BP1881" s="29"/>
      <c r="BQ1881" s="29"/>
    </row>
    <row r="1882" spans="13:69" ht="12.75">
      <c r="M1882" s="37"/>
      <c r="N1882" s="37"/>
      <c r="O1882" s="36"/>
      <c r="P1882" s="33"/>
      <c r="BP1882" s="29"/>
      <c r="BQ1882" s="29"/>
    </row>
    <row r="1883" spans="13:69" ht="12.75">
      <c r="M1883" s="37"/>
      <c r="N1883" s="37"/>
      <c r="O1883" s="36"/>
      <c r="P1883" s="33"/>
      <c r="BP1883" s="29"/>
      <c r="BQ1883" s="29"/>
    </row>
    <row r="1884" spans="13:69" ht="12.75">
      <c r="M1884" s="37"/>
      <c r="N1884" s="37"/>
      <c r="O1884" s="36"/>
      <c r="P1884" s="33"/>
      <c r="BP1884" s="29"/>
      <c r="BQ1884" s="29"/>
    </row>
    <row r="1885" spans="13:69" ht="12.75">
      <c r="M1885" s="37"/>
      <c r="N1885" s="37"/>
      <c r="O1885" s="36"/>
      <c r="P1885" s="33"/>
      <c r="BP1885" s="29"/>
      <c r="BQ1885" s="29"/>
    </row>
    <row r="1886" spans="13:69" ht="12.75">
      <c r="M1886" s="37"/>
      <c r="N1886" s="37"/>
      <c r="O1886" s="36"/>
      <c r="P1886" s="33"/>
      <c r="BP1886" s="29"/>
      <c r="BQ1886" s="29"/>
    </row>
    <row r="1887" spans="13:69" ht="12.75">
      <c r="M1887" s="37"/>
      <c r="N1887" s="37"/>
      <c r="O1887" s="36"/>
      <c r="P1887" s="33"/>
      <c r="BP1887" s="29"/>
      <c r="BQ1887" s="29"/>
    </row>
    <row r="1888" spans="13:69" ht="12.75">
      <c r="M1888" s="37"/>
      <c r="N1888" s="37"/>
      <c r="O1888" s="36"/>
      <c r="P1888" s="33"/>
      <c r="BP1888" s="29"/>
      <c r="BQ1888" s="29"/>
    </row>
    <row r="1889" spans="13:69" ht="12.75">
      <c r="M1889" s="37"/>
      <c r="N1889" s="37"/>
      <c r="O1889" s="36"/>
      <c r="P1889" s="33"/>
      <c r="BP1889" s="29"/>
      <c r="BQ1889" s="29"/>
    </row>
    <row r="1890" spans="13:69" ht="12.75">
      <c r="M1890" s="37"/>
      <c r="N1890" s="37"/>
      <c r="O1890" s="36"/>
      <c r="P1890" s="33"/>
      <c r="BP1890" s="29"/>
      <c r="BQ1890" s="29"/>
    </row>
    <row r="1891" spans="13:69" ht="12.75">
      <c r="M1891" s="37"/>
      <c r="N1891" s="37"/>
      <c r="O1891" s="36"/>
      <c r="P1891" s="33"/>
      <c r="BP1891" s="29"/>
      <c r="BQ1891" s="29"/>
    </row>
    <row r="1892" spans="13:69" ht="12.75">
      <c r="M1892" s="37"/>
      <c r="N1892" s="37"/>
      <c r="O1892" s="36"/>
      <c r="P1892" s="33"/>
      <c r="BP1892" s="29"/>
      <c r="BQ1892" s="29"/>
    </row>
    <row r="1893" spans="13:69" ht="12.75">
      <c r="M1893" s="37"/>
      <c r="N1893" s="37"/>
      <c r="O1893" s="36"/>
      <c r="P1893" s="33"/>
      <c r="BP1893" s="29"/>
      <c r="BQ1893" s="29"/>
    </row>
    <row r="1894" spans="13:69" ht="12.75">
      <c r="M1894" s="37"/>
      <c r="N1894" s="37"/>
      <c r="O1894" s="36"/>
      <c r="P1894" s="33"/>
      <c r="BP1894" s="29"/>
      <c r="BQ1894" s="29"/>
    </row>
    <row r="1895" spans="13:69" ht="12.75">
      <c r="M1895" s="37"/>
      <c r="N1895" s="37"/>
      <c r="O1895" s="36"/>
      <c r="P1895" s="33"/>
      <c r="BP1895" s="29"/>
      <c r="BQ1895" s="29"/>
    </row>
    <row r="1896" spans="13:69" ht="12.75">
      <c r="M1896" s="37"/>
      <c r="N1896" s="37"/>
      <c r="O1896" s="36"/>
      <c r="P1896" s="33"/>
      <c r="BP1896" s="29"/>
      <c r="BQ1896" s="29"/>
    </row>
    <row r="1897" spans="13:69" ht="12.75">
      <c r="M1897" s="37"/>
      <c r="N1897" s="37"/>
      <c r="O1897" s="36"/>
      <c r="P1897" s="33"/>
      <c r="BP1897" s="29"/>
      <c r="BQ1897" s="29"/>
    </row>
    <row r="1898" spans="13:69" ht="12.75">
      <c r="M1898" s="37"/>
      <c r="N1898" s="37"/>
      <c r="O1898" s="36"/>
      <c r="P1898" s="33"/>
      <c r="BP1898" s="29"/>
      <c r="BQ1898" s="29"/>
    </row>
    <row r="1899" spans="13:69" ht="12.75">
      <c r="M1899" s="37"/>
      <c r="N1899" s="37"/>
      <c r="O1899" s="36"/>
      <c r="P1899" s="33"/>
      <c r="BP1899" s="29"/>
      <c r="BQ1899" s="29"/>
    </row>
    <row r="1900" spans="13:69" ht="12.75">
      <c r="M1900" s="37"/>
      <c r="N1900" s="37"/>
      <c r="O1900" s="36"/>
      <c r="P1900" s="33"/>
      <c r="BP1900" s="29"/>
      <c r="BQ1900" s="29"/>
    </row>
    <row r="1901" spans="13:69" ht="12.75">
      <c r="M1901" s="37"/>
      <c r="N1901" s="37"/>
      <c r="O1901" s="36"/>
      <c r="P1901" s="33"/>
      <c r="BP1901" s="29"/>
      <c r="BQ1901" s="29"/>
    </row>
    <row r="1902" spans="13:69" ht="12.75">
      <c r="M1902" s="37"/>
      <c r="N1902" s="37"/>
      <c r="O1902" s="36"/>
      <c r="P1902" s="33"/>
      <c r="BP1902" s="29"/>
      <c r="BQ1902" s="29"/>
    </row>
    <row r="1903" spans="13:69" ht="12.75">
      <c r="M1903" s="37"/>
      <c r="N1903" s="37"/>
      <c r="O1903" s="36"/>
      <c r="P1903" s="33"/>
      <c r="BP1903" s="29"/>
      <c r="BQ1903" s="29"/>
    </row>
    <row r="1904" spans="13:69" ht="12.75">
      <c r="M1904" s="37"/>
      <c r="N1904" s="37"/>
      <c r="O1904" s="36"/>
      <c r="P1904" s="33"/>
      <c r="BP1904" s="29"/>
      <c r="BQ1904" s="29"/>
    </row>
    <row r="1905" spans="13:69" ht="12.75">
      <c r="M1905" s="37"/>
      <c r="N1905" s="37"/>
      <c r="O1905" s="36"/>
      <c r="P1905" s="33"/>
      <c r="BP1905" s="29"/>
      <c r="BQ1905" s="29"/>
    </row>
    <row r="1906" spans="13:69" ht="12.75">
      <c r="M1906" s="37"/>
      <c r="N1906" s="37"/>
      <c r="O1906" s="36"/>
      <c r="P1906" s="33"/>
      <c r="BP1906" s="29"/>
      <c r="BQ1906" s="29"/>
    </row>
    <row r="1907" spans="13:69" ht="12.75">
      <c r="M1907" s="37"/>
      <c r="N1907" s="37"/>
      <c r="O1907" s="36"/>
      <c r="P1907" s="33"/>
      <c r="BP1907" s="29"/>
      <c r="BQ1907" s="29"/>
    </row>
    <row r="1908" spans="13:69" ht="12.75">
      <c r="M1908" s="37"/>
      <c r="N1908" s="37"/>
      <c r="O1908" s="36"/>
      <c r="P1908" s="33"/>
      <c r="BP1908" s="29"/>
      <c r="BQ1908" s="29"/>
    </row>
    <row r="1909" spans="13:69" ht="12.75">
      <c r="M1909" s="37"/>
      <c r="N1909" s="37"/>
      <c r="O1909" s="36"/>
      <c r="P1909" s="33"/>
      <c r="BP1909" s="29"/>
      <c r="BQ1909" s="29"/>
    </row>
    <row r="1910" spans="13:69" ht="12.75">
      <c r="M1910" s="37"/>
      <c r="N1910" s="37"/>
      <c r="O1910" s="36"/>
      <c r="P1910" s="33"/>
      <c r="BP1910" s="29"/>
      <c r="BQ1910" s="29"/>
    </row>
    <row r="1911" spans="13:69" ht="12.75">
      <c r="M1911" s="37"/>
      <c r="N1911" s="37"/>
      <c r="O1911" s="36"/>
      <c r="P1911" s="33"/>
      <c r="BP1911" s="29"/>
      <c r="BQ1911" s="29"/>
    </row>
    <row r="1912" spans="13:69" ht="12.75">
      <c r="M1912" s="37"/>
      <c r="N1912" s="37"/>
      <c r="O1912" s="36"/>
      <c r="P1912" s="33"/>
      <c r="BP1912" s="29"/>
      <c r="BQ1912" s="29"/>
    </row>
    <row r="1913" spans="13:69" ht="12.75">
      <c r="M1913" s="37"/>
      <c r="N1913" s="37"/>
      <c r="O1913" s="36"/>
      <c r="P1913" s="33"/>
      <c r="BP1913" s="29"/>
      <c r="BQ1913" s="29"/>
    </row>
    <row r="1914" spans="13:69" ht="12.75">
      <c r="M1914" s="37"/>
      <c r="N1914" s="37"/>
      <c r="O1914" s="36"/>
      <c r="P1914" s="33"/>
      <c r="BP1914" s="29"/>
      <c r="BQ1914" s="29"/>
    </row>
    <row r="1915" spans="13:69" ht="12.75">
      <c r="M1915" s="37"/>
      <c r="N1915" s="37"/>
      <c r="O1915" s="36"/>
      <c r="P1915" s="33"/>
      <c r="BP1915" s="29"/>
      <c r="BQ1915" s="29"/>
    </row>
    <row r="1916" spans="13:69" ht="12.75">
      <c r="M1916" s="37"/>
      <c r="N1916" s="37"/>
      <c r="O1916" s="36"/>
      <c r="P1916" s="33"/>
      <c r="BP1916" s="29"/>
      <c r="BQ1916" s="29"/>
    </row>
    <row r="1917" spans="13:69" ht="12.75">
      <c r="M1917" s="37"/>
      <c r="N1917" s="37"/>
      <c r="O1917" s="36"/>
      <c r="P1917" s="33"/>
      <c r="BP1917" s="29"/>
      <c r="BQ1917" s="29"/>
    </row>
    <row r="1918" spans="13:69" ht="12.75">
      <c r="M1918" s="37"/>
      <c r="N1918" s="37"/>
      <c r="O1918" s="36"/>
      <c r="P1918" s="33"/>
      <c r="BP1918" s="29"/>
      <c r="BQ1918" s="29"/>
    </row>
    <row r="1919" spans="13:69" ht="12.75">
      <c r="M1919" s="37"/>
      <c r="N1919" s="37"/>
      <c r="O1919" s="36"/>
      <c r="P1919" s="33"/>
      <c r="BP1919" s="29"/>
      <c r="BQ1919" s="29"/>
    </row>
    <row r="1920" spans="13:69" ht="12.75">
      <c r="M1920" s="37"/>
      <c r="N1920" s="37"/>
      <c r="O1920" s="36"/>
      <c r="P1920" s="33"/>
      <c r="BP1920" s="29"/>
      <c r="BQ1920" s="29"/>
    </row>
    <row r="1921" spans="13:69" ht="12.75">
      <c r="M1921" s="37"/>
      <c r="N1921" s="37"/>
      <c r="O1921" s="36"/>
      <c r="P1921" s="33"/>
      <c r="BP1921" s="29"/>
      <c r="BQ1921" s="29"/>
    </row>
    <row r="1922" spans="13:69" ht="12.75">
      <c r="M1922" s="37"/>
      <c r="N1922" s="37"/>
      <c r="O1922" s="36"/>
      <c r="P1922" s="33"/>
      <c r="BP1922" s="29"/>
      <c r="BQ1922" s="29"/>
    </row>
    <row r="1923" spans="13:69" ht="12.75">
      <c r="M1923" s="37"/>
      <c r="N1923" s="37"/>
      <c r="O1923" s="36"/>
      <c r="P1923" s="33"/>
      <c r="BP1923" s="29"/>
      <c r="BQ1923" s="29"/>
    </row>
    <row r="1924" spans="13:69" ht="12.75">
      <c r="M1924" s="37"/>
      <c r="N1924" s="37"/>
      <c r="O1924" s="36"/>
      <c r="P1924" s="33"/>
      <c r="BP1924" s="29"/>
      <c r="BQ1924" s="29"/>
    </row>
    <row r="1925" spans="13:69" ht="12.75">
      <c r="M1925" s="37"/>
      <c r="N1925" s="37"/>
      <c r="O1925" s="36"/>
      <c r="P1925" s="33"/>
      <c r="BP1925" s="29"/>
      <c r="BQ1925" s="29"/>
    </row>
    <row r="1926" spans="13:69" ht="12.75">
      <c r="M1926" s="37"/>
      <c r="N1926" s="37"/>
      <c r="O1926" s="36"/>
      <c r="P1926" s="33"/>
      <c r="BP1926" s="29"/>
      <c r="BQ1926" s="29"/>
    </row>
    <row r="1927" spans="13:69" ht="12.75">
      <c r="M1927" s="37"/>
      <c r="N1927" s="37"/>
      <c r="O1927" s="36"/>
      <c r="P1927" s="33"/>
      <c r="BP1927" s="29"/>
      <c r="BQ1927" s="29"/>
    </row>
    <row r="1928" spans="13:69" ht="12.75">
      <c r="M1928" s="37"/>
      <c r="N1928" s="37"/>
      <c r="O1928" s="36"/>
      <c r="P1928" s="33"/>
      <c r="BP1928" s="29"/>
      <c r="BQ1928" s="29"/>
    </row>
    <row r="1929" spans="13:69" ht="12.75">
      <c r="M1929" s="37"/>
      <c r="N1929" s="37"/>
      <c r="O1929" s="36"/>
      <c r="P1929" s="33"/>
      <c r="BP1929" s="29"/>
      <c r="BQ1929" s="29"/>
    </row>
    <row r="1930" spans="13:69" ht="12.75">
      <c r="M1930" s="37"/>
      <c r="N1930" s="37"/>
      <c r="O1930" s="36"/>
      <c r="P1930" s="33"/>
      <c r="BP1930" s="29"/>
      <c r="BQ1930" s="29"/>
    </row>
    <row r="1931" spans="13:69" ht="12.75">
      <c r="M1931" s="37"/>
      <c r="N1931" s="37"/>
      <c r="O1931" s="36"/>
      <c r="P1931" s="33"/>
      <c r="BP1931" s="29"/>
      <c r="BQ1931" s="29"/>
    </row>
    <row r="1932" spans="13:69" ht="12.75">
      <c r="M1932" s="37"/>
      <c r="N1932" s="37"/>
      <c r="O1932" s="36"/>
      <c r="P1932" s="33"/>
      <c r="BP1932" s="29"/>
      <c r="BQ1932" s="29"/>
    </row>
    <row r="1933" spans="13:69" ht="12.75">
      <c r="M1933" s="37"/>
      <c r="N1933" s="37"/>
      <c r="O1933" s="36"/>
      <c r="P1933" s="33"/>
      <c r="BP1933" s="29"/>
      <c r="BQ1933" s="29"/>
    </row>
    <row r="1934" spans="13:69" ht="12.75">
      <c r="M1934" s="37"/>
      <c r="N1934" s="37"/>
      <c r="O1934" s="36"/>
      <c r="P1934" s="33"/>
      <c r="BP1934" s="29"/>
      <c r="BQ1934" s="29"/>
    </row>
    <row r="1935" spans="13:69" ht="12.75">
      <c r="M1935" s="37"/>
      <c r="N1935" s="37"/>
      <c r="O1935" s="36"/>
      <c r="P1935" s="33"/>
      <c r="BP1935" s="29"/>
      <c r="BQ1935" s="29"/>
    </row>
    <row r="1936" spans="13:69" ht="12.75">
      <c r="M1936" s="37"/>
      <c r="N1936" s="37"/>
      <c r="O1936" s="36"/>
      <c r="P1936" s="33"/>
      <c r="BP1936" s="29"/>
      <c r="BQ1936" s="29"/>
    </row>
    <row r="1937" spans="13:69" ht="12.75">
      <c r="M1937" s="37"/>
      <c r="N1937" s="37"/>
      <c r="O1937" s="36"/>
      <c r="P1937" s="33"/>
      <c r="BP1937" s="29"/>
      <c r="BQ1937" s="29"/>
    </row>
    <row r="1938" spans="13:69" ht="12.75">
      <c r="M1938" s="37"/>
      <c r="N1938" s="37"/>
      <c r="O1938" s="36"/>
      <c r="P1938" s="33"/>
      <c r="BP1938" s="29"/>
      <c r="BQ1938" s="29"/>
    </row>
    <row r="1939" spans="13:69" ht="12.75">
      <c r="M1939" s="37"/>
      <c r="N1939" s="37"/>
      <c r="O1939" s="36"/>
      <c r="P1939" s="33"/>
      <c r="BP1939" s="29"/>
      <c r="BQ1939" s="29"/>
    </row>
    <row r="1940" spans="13:69" ht="12.75">
      <c r="M1940" s="37"/>
      <c r="N1940" s="37"/>
      <c r="O1940" s="36"/>
      <c r="P1940" s="33"/>
      <c r="BP1940" s="29"/>
      <c r="BQ1940" s="29"/>
    </row>
    <row r="1941" spans="13:69" ht="12.75">
      <c r="M1941" s="37"/>
      <c r="N1941" s="37"/>
      <c r="O1941" s="36"/>
      <c r="P1941" s="33"/>
      <c r="BP1941" s="29"/>
      <c r="BQ1941" s="29"/>
    </row>
    <row r="1942" spans="13:69" ht="12.75">
      <c r="M1942" s="37"/>
      <c r="N1942" s="37"/>
      <c r="O1942" s="36"/>
      <c r="P1942" s="33"/>
      <c r="BP1942" s="29"/>
      <c r="BQ1942" s="29"/>
    </row>
    <row r="1943" spans="13:69" ht="12.75">
      <c r="M1943" s="37"/>
      <c r="N1943" s="37"/>
      <c r="O1943" s="36"/>
      <c r="P1943" s="33"/>
      <c r="BP1943" s="29"/>
      <c r="BQ1943" s="29"/>
    </row>
    <row r="1944" spans="13:69" ht="12.75">
      <c r="M1944" s="37"/>
      <c r="N1944" s="37"/>
      <c r="O1944" s="36"/>
      <c r="P1944" s="33"/>
      <c r="BP1944" s="29"/>
      <c r="BQ1944" s="29"/>
    </row>
    <row r="1945" spans="13:69" ht="12.75">
      <c r="M1945" s="37"/>
      <c r="N1945" s="37"/>
      <c r="O1945" s="36"/>
      <c r="P1945" s="33"/>
      <c r="BP1945" s="29"/>
      <c r="BQ1945" s="29"/>
    </row>
    <row r="1946" spans="13:69" ht="12.75">
      <c r="M1946" s="37"/>
      <c r="N1946" s="37"/>
      <c r="O1946" s="36"/>
      <c r="P1946" s="33"/>
      <c r="BP1946" s="29"/>
      <c r="BQ1946" s="29"/>
    </row>
    <row r="1947" spans="13:69" ht="12.75">
      <c r="M1947" s="37"/>
      <c r="N1947" s="37"/>
      <c r="O1947" s="36"/>
      <c r="P1947" s="33"/>
      <c r="BP1947" s="29"/>
      <c r="BQ1947" s="29"/>
    </row>
    <row r="1948" spans="13:69" ht="12.75">
      <c r="M1948" s="37"/>
      <c r="N1948" s="37"/>
      <c r="O1948" s="36"/>
      <c r="P1948" s="33"/>
      <c r="BP1948" s="29"/>
      <c r="BQ1948" s="29"/>
    </row>
    <row r="1949" spans="13:69" ht="12.75">
      <c r="M1949" s="37"/>
      <c r="N1949" s="37"/>
      <c r="O1949" s="36"/>
      <c r="P1949" s="33"/>
      <c r="BP1949" s="29"/>
      <c r="BQ1949" s="29"/>
    </row>
    <row r="1950" spans="13:69" ht="12.75">
      <c r="M1950" s="37"/>
      <c r="N1950" s="37"/>
      <c r="O1950" s="36"/>
      <c r="P1950" s="33"/>
      <c r="BP1950" s="29"/>
      <c r="BQ1950" s="29"/>
    </row>
    <row r="1951" spans="13:69" ht="12.75">
      <c r="M1951" s="37"/>
      <c r="N1951" s="37"/>
      <c r="O1951" s="36"/>
      <c r="P1951" s="33"/>
      <c r="BP1951" s="29"/>
      <c r="BQ1951" s="29"/>
    </row>
    <row r="1952" spans="13:69" ht="12.75">
      <c r="M1952" s="37"/>
      <c r="N1952" s="37"/>
      <c r="O1952" s="36"/>
      <c r="P1952" s="33"/>
      <c r="BP1952" s="29"/>
      <c r="BQ1952" s="29"/>
    </row>
    <row r="1953" spans="13:69" ht="12.75">
      <c r="M1953" s="37"/>
      <c r="N1953" s="37"/>
      <c r="O1953" s="36"/>
      <c r="P1953" s="33"/>
      <c r="BP1953" s="29"/>
      <c r="BQ1953" s="29"/>
    </row>
    <row r="1954" spans="13:69" ht="12.75">
      <c r="M1954" s="37"/>
      <c r="N1954" s="37"/>
      <c r="O1954" s="36"/>
      <c r="P1954" s="33"/>
      <c r="BP1954" s="29"/>
      <c r="BQ1954" s="29"/>
    </row>
    <row r="1955" spans="13:69" ht="12.75">
      <c r="M1955" s="37"/>
      <c r="N1955" s="37"/>
      <c r="O1955" s="36"/>
      <c r="P1955" s="33"/>
      <c r="BP1955" s="29"/>
      <c r="BQ1955" s="29"/>
    </row>
    <row r="1956" spans="13:69" ht="12.75">
      <c r="M1956" s="37"/>
      <c r="N1956" s="37"/>
      <c r="O1956" s="36"/>
      <c r="P1956" s="33"/>
      <c r="BP1956" s="29"/>
      <c r="BQ1956" s="29"/>
    </row>
    <row r="1957" spans="13:69" ht="12.75">
      <c r="M1957" s="37"/>
      <c r="N1957" s="37"/>
      <c r="O1957" s="36"/>
      <c r="P1957" s="33"/>
      <c r="BP1957" s="29"/>
      <c r="BQ1957" s="29"/>
    </row>
    <row r="1958" spans="13:69" ht="12.75">
      <c r="M1958" s="37"/>
      <c r="N1958" s="37"/>
      <c r="O1958" s="36"/>
      <c r="P1958" s="33"/>
      <c r="BP1958" s="29"/>
      <c r="BQ1958" s="29"/>
    </row>
    <row r="1959" spans="13:69" ht="12.75">
      <c r="M1959" s="37"/>
      <c r="N1959" s="37"/>
      <c r="O1959" s="36"/>
      <c r="P1959" s="33"/>
      <c r="BP1959" s="29"/>
      <c r="BQ1959" s="29"/>
    </row>
    <row r="1960" spans="13:69" ht="12.75">
      <c r="M1960" s="37"/>
      <c r="N1960" s="37"/>
      <c r="O1960" s="36"/>
      <c r="P1960" s="33"/>
      <c r="BP1960" s="29"/>
      <c r="BQ1960" s="29"/>
    </row>
    <row r="1961" spans="13:69" ht="12.75">
      <c r="M1961" s="37"/>
      <c r="N1961" s="37"/>
      <c r="O1961" s="36"/>
      <c r="P1961" s="33"/>
      <c r="BP1961" s="29"/>
      <c r="BQ1961" s="29"/>
    </row>
    <row r="1962" spans="13:69" ht="12.75">
      <c r="M1962" s="37"/>
      <c r="N1962" s="37"/>
      <c r="O1962" s="36"/>
      <c r="P1962" s="33"/>
      <c r="BP1962" s="29"/>
      <c r="BQ1962" s="29"/>
    </row>
    <row r="1963" spans="13:69" ht="12.75">
      <c r="M1963" s="37"/>
      <c r="N1963" s="37"/>
      <c r="O1963" s="36"/>
      <c r="P1963" s="33"/>
      <c r="BP1963" s="29"/>
      <c r="BQ1963" s="29"/>
    </row>
    <row r="1964" spans="13:69" ht="12.75">
      <c r="M1964" s="37"/>
      <c r="N1964" s="37"/>
      <c r="O1964" s="36"/>
      <c r="P1964" s="33"/>
      <c r="BP1964" s="29"/>
      <c r="BQ1964" s="29"/>
    </row>
    <row r="1965" spans="13:69" ht="12.75">
      <c r="M1965" s="37"/>
      <c r="N1965" s="37"/>
      <c r="O1965" s="36"/>
      <c r="P1965" s="33"/>
      <c r="BP1965" s="29"/>
      <c r="BQ1965" s="29"/>
    </row>
    <row r="1966" spans="13:69" ht="12.75">
      <c r="M1966" s="37"/>
      <c r="N1966" s="37"/>
      <c r="O1966" s="36"/>
      <c r="P1966" s="33"/>
      <c r="BP1966" s="29"/>
      <c r="BQ1966" s="29"/>
    </row>
    <row r="1967" spans="13:69" ht="12.75">
      <c r="M1967" s="37"/>
      <c r="N1967" s="37"/>
      <c r="O1967" s="36"/>
      <c r="P1967" s="33"/>
      <c r="BP1967" s="29"/>
      <c r="BQ1967" s="29"/>
    </row>
    <row r="1968" spans="13:69" ht="12.75">
      <c r="M1968" s="37"/>
      <c r="N1968" s="37"/>
      <c r="O1968" s="36"/>
      <c r="P1968" s="33"/>
      <c r="BP1968" s="29"/>
      <c r="BQ1968" s="29"/>
    </row>
    <row r="1969" spans="13:69" ht="12.75">
      <c r="M1969" s="37"/>
      <c r="N1969" s="37"/>
      <c r="O1969" s="36"/>
      <c r="P1969" s="33"/>
      <c r="BP1969" s="29"/>
      <c r="BQ1969" s="29"/>
    </row>
    <row r="1970" spans="13:69" ht="12.75">
      <c r="M1970" s="37"/>
      <c r="N1970" s="37"/>
      <c r="O1970" s="36"/>
      <c r="P1970" s="33"/>
      <c r="BP1970" s="29"/>
      <c r="BQ1970" s="29"/>
    </row>
    <row r="1971" spans="13:69" ht="12.75">
      <c r="M1971" s="37"/>
      <c r="N1971" s="37"/>
      <c r="O1971" s="36"/>
      <c r="P1971" s="33"/>
      <c r="BP1971" s="29"/>
      <c r="BQ1971" s="29"/>
    </row>
    <row r="1972" spans="13:69" ht="12.75">
      <c r="M1972" s="37"/>
      <c r="N1972" s="37"/>
      <c r="O1972" s="36"/>
      <c r="P1972" s="33"/>
      <c r="BP1972" s="29"/>
      <c r="BQ1972" s="29"/>
    </row>
    <row r="1973" spans="13:69" ht="12.75">
      <c r="M1973" s="37"/>
      <c r="N1973" s="37"/>
      <c r="O1973" s="36"/>
      <c r="P1973" s="33"/>
      <c r="BP1973" s="29"/>
      <c r="BQ1973" s="29"/>
    </row>
    <row r="1974" spans="13:69" ht="12.75">
      <c r="M1974" s="37"/>
      <c r="N1974" s="37"/>
      <c r="O1974" s="36"/>
      <c r="P1974" s="33"/>
      <c r="BP1974" s="29"/>
      <c r="BQ1974" s="29"/>
    </row>
    <row r="1975" spans="13:69" ht="12.75">
      <c r="M1975" s="37"/>
      <c r="N1975" s="37"/>
      <c r="O1975" s="36"/>
      <c r="P1975" s="33"/>
      <c r="BP1975" s="29"/>
      <c r="BQ1975" s="29"/>
    </row>
    <row r="1976" spans="13:69" ht="12.75">
      <c r="M1976" s="37"/>
      <c r="N1976" s="37"/>
      <c r="O1976" s="36"/>
      <c r="P1976" s="33"/>
      <c r="BP1976" s="29"/>
      <c r="BQ1976" s="29"/>
    </row>
    <row r="1977" spans="13:69" ht="12.75">
      <c r="M1977" s="37"/>
      <c r="N1977" s="37"/>
      <c r="O1977" s="36"/>
      <c r="P1977" s="33"/>
      <c r="BP1977" s="29"/>
      <c r="BQ1977" s="29"/>
    </row>
    <row r="1978" spans="13:69" ht="12.75">
      <c r="M1978" s="37"/>
      <c r="N1978" s="37"/>
      <c r="O1978" s="36"/>
      <c r="P1978" s="33"/>
      <c r="BP1978" s="29"/>
      <c r="BQ1978" s="29"/>
    </row>
    <row r="1979" spans="13:69" ht="12.75">
      <c r="M1979" s="37"/>
      <c r="N1979" s="37"/>
      <c r="O1979" s="36"/>
      <c r="P1979" s="33"/>
      <c r="BP1979" s="29"/>
      <c r="BQ1979" s="29"/>
    </row>
    <row r="1980" spans="13:69" ht="12.75">
      <c r="M1980" s="37"/>
      <c r="N1980" s="37"/>
      <c r="O1980" s="36"/>
      <c r="P1980" s="33"/>
      <c r="BP1980" s="29"/>
      <c r="BQ1980" s="29"/>
    </row>
    <row r="1981" spans="13:69" ht="12.75">
      <c r="M1981" s="37"/>
      <c r="N1981" s="37"/>
      <c r="O1981" s="36"/>
      <c r="P1981" s="33"/>
      <c r="BP1981" s="29"/>
      <c r="BQ1981" s="29"/>
    </row>
    <row r="1982" spans="13:69" ht="12.75">
      <c r="M1982" s="37"/>
      <c r="N1982" s="37"/>
      <c r="O1982" s="36"/>
      <c r="P1982" s="33"/>
      <c r="BP1982" s="29"/>
      <c r="BQ1982" s="29"/>
    </row>
    <row r="1983" spans="13:69" ht="12.75">
      <c r="M1983" s="37"/>
      <c r="N1983" s="37"/>
      <c r="O1983" s="36"/>
      <c r="P1983" s="33"/>
      <c r="BP1983" s="29"/>
      <c r="BQ1983" s="29"/>
    </row>
    <row r="1984" spans="13:69" ht="12.75">
      <c r="M1984" s="37"/>
      <c r="N1984" s="37"/>
      <c r="O1984" s="36"/>
      <c r="P1984" s="33"/>
      <c r="BP1984" s="29"/>
      <c r="BQ1984" s="29"/>
    </row>
    <row r="1985" spans="13:69" ht="12.75">
      <c r="M1985" s="37"/>
      <c r="N1985" s="37"/>
      <c r="O1985" s="36"/>
      <c r="P1985" s="33"/>
      <c r="BP1985" s="29"/>
      <c r="BQ1985" s="29"/>
    </row>
    <row r="1986" spans="13:69" ht="12.75">
      <c r="M1986" s="37"/>
      <c r="N1986" s="37"/>
      <c r="O1986" s="36"/>
      <c r="P1986" s="33"/>
      <c r="BP1986" s="29"/>
      <c r="BQ1986" s="29"/>
    </row>
    <row r="1987" spans="13:69" ht="12.75">
      <c r="M1987" s="37"/>
      <c r="N1987" s="37"/>
      <c r="O1987" s="36"/>
      <c r="P1987" s="33"/>
      <c r="BP1987" s="29"/>
      <c r="BQ1987" s="29"/>
    </row>
    <row r="1988" spans="13:69" ht="12.75">
      <c r="M1988" s="37"/>
      <c r="N1988" s="37"/>
      <c r="O1988" s="36"/>
      <c r="P1988" s="33"/>
      <c r="BP1988" s="29"/>
      <c r="BQ1988" s="29"/>
    </row>
    <row r="1989" spans="13:69" ht="12.75">
      <c r="M1989" s="37"/>
      <c r="N1989" s="37"/>
      <c r="O1989" s="36"/>
      <c r="P1989" s="33"/>
      <c r="BP1989" s="29"/>
      <c r="BQ1989" s="29"/>
    </row>
    <row r="1990" spans="13:69" ht="12.75">
      <c r="M1990" s="37"/>
      <c r="N1990" s="37"/>
      <c r="O1990" s="36"/>
      <c r="P1990" s="33"/>
      <c r="BP1990" s="29"/>
      <c r="BQ1990" s="29"/>
    </row>
    <row r="1991" spans="13:69" ht="12.75">
      <c r="M1991" s="37"/>
      <c r="N1991" s="37"/>
      <c r="O1991" s="36"/>
      <c r="P1991" s="33"/>
      <c r="BP1991" s="29"/>
      <c r="BQ1991" s="29"/>
    </row>
    <row r="1992" spans="13:69" ht="12.75">
      <c r="M1992" s="37"/>
      <c r="N1992" s="37"/>
      <c r="O1992" s="36"/>
      <c r="P1992" s="33"/>
      <c r="BP1992" s="29"/>
      <c r="BQ1992" s="29"/>
    </row>
    <row r="1993" spans="13:69" ht="12.75">
      <c r="M1993" s="37"/>
      <c r="N1993" s="37"/>
      <c r="O1993" s="36"/>
      <c r="P1993" s="33"/>
      <c r="BP1993" s="29"/>
      <c r="BQ1993" s="29"/>
    </row>
    <row r="1994" spans="13:69" ht="12.75">
      <c r="M1994" s="37"/>
      <c r="N1994" s="37"/>
      <c r="O1994" s="36"/>
      <c r="P1994" s="33"/>
      <c r="BP1994" s="29"/>
      <c r="BQ1994" s="29"/>
    </row>
    <row r="1995" spans="13:69" ht="12.75">
      <c r="M1995" s="37"/>
      <c r="N1995" s="37"/>
      <c r="O1995" s="36"/>
      <c r="P1995" s="33"/>
      <c r="BP1995" s="29"/>
      <c r="BQ1995" s="29"/>
    </row>
    <row r="1996" spans="13:69" ht="12.75">
      <c r="M1996" s="37"/>
      <c r="N1996" s="37"/>
      <c r="O1996" s="36"/>
      <c r="P1996" s="33"/>
      <c r="BP1996" s="29"/>
      <c r="BQ1996" s="29"/>
    </row>
    <row r="1997" spans="13:69" ht="12.75">
      <c r="M1997" s="37"/>
      <c r="N1997" s="37"/>
      <c r="O1997" s="36"/>
      <c r="P1997" s="33"/>
      <c r="BP1997" s="29"/>
      <c r="BQ1997" s="29"/>
    </row>
    <row r="1998" spans="13:69" ht="12.75">
      <c r="M1998" s="37"/>
      <c r="N1998" s="37"/>
      <c r="O1998" s="36"/>
      <c r="P1998" s="33"/>
      <c r="BP1998" s="29"/>
      <c r="BQ1998" s="29"/>
    </row>
    <row r="1999" spans="13:69" ht="12.75">
      <c r="M1999" s="37"/>
      <c r="N1999" s="37"/>
      <c r="O1999" s="36"/>
      <c r="P1999" s="33"/>
      <c r="BP1999" s="29"/>
      <c r="BQ1999" s="29"/>
    </row>
    <row r="2000" spans="13:69" ht="12.75">
      <c r="M2000" s="37"/>
      <c r="N2000" s="37"/>
      <c r="O2000" s="36"/>
      <c r="P2000" s="33"/>
      <c r="BP2000" s="29"/>
      <c r="BQ2000" s="29"/>
    </row>
    <row r="2001" spans="13:69" ht="12.75">
      <c r="M2001" s="37"/>
      <c r="N2001" s="37"/>
      <c r="O2001" s="36"/>
      <c r="P2001" s="33"/>
      <c r="BP2001" s="29"/>
      <c r="BQ2001" s="29"/>
    </row>
    <row r="2002" spans="13:69" ht="12.75">
      <c r="M2002" s="37"/>
      <c r="N2002" s="37"/>
      <c r="O2002" s="36"/>
      <c r="P2002" s="33"/>
      <c r="BP2002" s="29"/>
      <c r="BQ2002" s="29"/>
    </row>
    <row r="2003" spans="13:69" ht="12.75">
      <c r="M2003" s="37"/>
      <c r="N2003" s="37"/>
      <c r="O2003" s="36"/>
      <c r="P2003" s="33"/>
      <c r="BP2003" s="29"/>
      <c r="BQ2003" s="29"/>
    </row>
    <row r="2004" spans="13:69" ht="12.75">
      <c r="M2004" s="37"/>
      <c r="N2004" s="37"/>
      <c r="O2004" s="36"/>
      <c r="P2004" s="33"/>
      <c r="BP2004" s="29"/>
      <c r="BQ2004" s="29"/>
    </row>
    <row r="2005" spans="13:69" ht="12.75">
      <c r="M2005" s="37"/>
      <c r="N2005" s="37"/>
      <c r="O2005" s="36"/>
      <c r="P2005" s="33"/>
      <c r="BP2005" s="29"/>
      <c r="BQ2005" s="29"/>
    </row>
    <row r="2006" spans="13:69" ht="12.75">
      <c r="M2006" s="37"/>
      <c r="N2006" s="37"/>
      <c r="O2006" s="36"/>
      <c r="P2006" s="33"/>
      <c r="BP2006" s="29"/>
      <c r="BQ2006" s="29"/>
    </row>
    <row r="2007" spans="13:69" ht="12.75">
      <c r="M2007" s="37"/>
      <c r="N2007" s="37"/>
      <c r="O2007" s="36"/>
      <c r="P2007" s="33"/>
      <c r="BP2007" s="29"/>
      <c r="BQ2007" s="29"/>
    </row>
    <row r="2008" spans="13:69" ht="12.75">
      <c r="M2008" s="37"/>
      <c r="N2008" s="37"/>
      <c r="O2008" s="36"/>
      <c r="P2008" s="33"/>
      <c r="BP2008" s="29"/>
      <c r="BQ2008" s="29"/>
    </row>
    <row r="2009" spans="13:69" ht="12.75">
      <c r="M2009" s="37"/>
      <c r="N2009" s="37"/>
      <c r="O2009" s="36"/>
      <c r="P2009" s="33"/>
      <c r="BP2009" s="29"/>
      <c r="BQ2009" s="29"/>
    </row>
    <row r="2010" spans="13:69" ht="12.75">
      <c r="M2010" s="37"/>
      <c r="N2010" s="37"/>
      <c r="O2010" s="36"/>
      <c r="P2010" s="33"/>
      <c r="BP2010" s="29"/>
      <c r="BQ2010" s="29"/>
    </row>
    <row r="2011" spans="13:69" ht="12.75">
      <c r="M2011" s="37"/>
      <c r="N2011" s="37"/>
      <c r="O2011" s="36"/>
      <c r="P2011" s="33"/>
      <c r="BP2011" s="29"/>
      <c r="BQ2011" s="29"/>
    </row>
    <row r="2012" spans="13:69" ht="12.75">
      <c r="M2012" s="37"/>
      <c r="N2012" s="37"/>
      <c r="O2012" s="36"/>
      <c r="P2012" s="33"/>
      <c r="BP2012" s="29"/>
      <c r="BQ2012" s="29"/>
    </row>
    <row r="2013" spans="13:69" ht="12.75">
      <c r="M2013" s="37"/>
      <c r="N2013" s="37"/>
      <c r="O2013" s="36"/>
      <c r="P2013" s="33"/>
      <c r="BP2013" s="29"/>
      <c r="BQ2013" s="29"/>
    </row>
    <row r="2014" spans="13:69" ht="12.75">
      <c r="M2014" s="37"/>
      <c r="N2014" s="37"/>
      <c r="O2014" s="36"/>
      <c r="P2014" s="33"/>
      <c r="BP2014" s="29"/>
      <c r="BQ2014" s="29"/>
    </row>
    <row r="2015" spans="13:69" ht="12.75">
      <c r="M2015" s="37"/>
      <c r="N2015" s="37"/>
      <c r="O2015" s="36"/>
      <c r="P2015" s="33"/>
      <c r="BP2015" s="29"/>
      <c r="BQ2015" s="29"/>
    </row>
    <row r="2016" spans="13:69" ht="12.75">
      <c r="M2016" s="37"/>
      <c r="N2016" s="37"/>
      <c r="O2016" s="36"/>
      <c r="P2016" s="33"/>
      <c r="BP2016" s="29"/>
      <c r="BQ2016" s="29"/>
    </row>
    <row r="2017" spans="13:69" ht="12.75">
      <c r="M2017" s="37"/>
      <c r="N2017" s="37"/>
      <c r="O2017" s="36"/>
      <c r="P2017" s="33"/>
      <c r="BP2017" s="29"/>
      <c r="BQ2017" s="29"/>
    </row>
    <row r="2018" spans="13:69" ht="12.75">
      <c r="M2018" s="37"/>
      <c r="N2018" s="37"/>
      <c r="O2018" s="36"/>
      <c r="P2018" s="33"/>
      <c r="BP2018" s="29"/>
      <c r="BQ2018" s="29"/>
    </row>
    <row r="2019" spans="13:69" ht="12.75">
      <c r="M2019" s="37"/>
      <c r="N2019" s="37"/>
      <c r="O2019" s="36"/>
      <c r="P2019" s="33"/>
      <c r="BP2019" s="29"/>
      <c r="BQ2019" s="29"/>
    </row>
    <row r="2020" spans="13:69" ht="12.75">
      <c r="M2020" s="37"/>
      <c r="N2020" s="37"/>
      <c r="O2020" s="36"/>
      <c r="P2020" s="33"/>
      <c r="BP2020" s="29"/>
      <c r="BQ2020" s="29"/>
    </row>
    <row r="2021" spans="13:69" ht="12.75">
      <c r="M2021" s="37"/>
      <c r="N2021" s="37"/>
      <c r="O2021" s="36"/>
      <c r="P2021" s="33"/>
      <c r="BP2021" s="29"/>
      <c r="BQ2021" s="29"/>
    </row>
    <row r="2022" spans="13:69" ht="12.75">
      <c r="M2022" s="37"/>
      <c r="N2022" s="37"/>
      <c r="O2022" s="36"/>
      <c r="P2022" s="33"/>
      <c r="BP2022" s="29"/>
      <c r="BQ2022" s="29"/>
    </row>
    <row r="2023" spans="13:69" ht="12.75">
      <c r="M2023" s="37"/>
      <c r="N2023" s="37"/>
      <c r="O2023" s="36"/>
      <c r="P2023" s="33"/>
      <c r="BP2023" s="29"/>
      <c r="BQ2023" s="29"/>
    </row>
    <row r="2024" spans="13:69" ht="12.75">
      <c r="M2024" s="37"/>
      <c r="N2024" s="37"/>
      <c r="O2024" s="36"/>
      <c r="P2024" s="33"/>
      <c r="BP2024" s="29"/>
      <c r="BQ2024" s="29"/>
    </row>
    <row r="2025" spans="13:69" ht="12.75">
      <c r="M2025" s="37"/>
      <c r="N2025" s="37"/>
      <c r="O2025" s="36"/>
      <c r="P2025" s="33"/>
      <c r="BP2025" s="29"/>
      <c r="BQ2025" s="29"/>
    </row>
    <row r="2026" spans="13:69" ht="12.75">
      <c r="M2026" s="37"/>
      <c r="N2026" s="37"/>
      <c r="O2026" s="36"/>
      <c r="P2026" s="33"/>
      <c r="BP2026" s="29"/>
      <c r="BQ2026" s="29"/>
    </row>
    <row r="2027" spans="13:69" ht="12.75">
      <c r="M2027" s="37"/>
      <c r="N2027" s="37"/>
      <c r="O2027" s="36"/>
      <c r="P2027" s="33"/>
      <c r="BP2027" s="29"/>
      <c r="BQ2027" s="29"/>
    </row>
    <row r="2028" spans="13:69" ht="12.75">
      <c r="M2028" s="37"/>
      <c r="N2028" s="37"/>
      <c r="O2028" s="36"/>
      <c r="P2028" s="33"/>
      <c r="BP2028" s="29"/>
      <c r="BQ2028" s="29"/>
    </row>
    <row r="2029" spans="13:69" ht="12.75">
      <c r="M2029" s="37"/>
      <c r="N2029" s="37"/>
      <c r="O2029" s="36"/>
      <c r="P2029" s="33"/>
      <c r="BP2029" s="29"/>
      <c r="BQ2029" s="29"/>
    </row>
    <row r="2030" spans="13:69" ht="12.75">
      <c r="M2030" s="37"/>
      <c r="N2030" s="37"/>
      <c r="O2030" s="36"/>
      <c r="P2030" s="33"/>
      <c r="BP2030" s="29"/>
      <c r="BQ2030" s="29"/>
    </row>
    <row r="2031" spans="13:69" ht="12.75">
      <c r="M2031" s="37"/>
      <c r="N2031" s="37"/>
      <c r="O2031" s="36"/>
      <c r="P2031" s="33"/>
      <c r="BP2031" s="29"/>
      <c r="BQ2031" s="29"/>
    </row>
    <row r="2032" spans="13:69" ht="12.75">
      <c r="M2032" s="37"/>
      <c r="N2032" s="37"/>
      <c r="O2032" s="36"/>
      <c r="P2032" s="33"/>
      <c r="BP2032" s="29"/>
      <c r="BQ2032" s="29"/>
    </row>
    <row r="2033" spans="13:69" ht="12.75">
      <c r="M2033" s="37"/>
      <c r="N2033" s="37"/>
      <c r="O2033" s="36"/>
      <c r="P2033" s="33"/>
      <c r="BP2033" s="29"/>
      <c r="BQ2033" s="29"/>
    </row>
    <row r="2034" spans="13:69" ht="12.75">
      <c r="M2034" s="37"/>
      <c r="N2034" s="37"/>
      <c r="O2034" s="36"/>
      <c r="P2034" s="33"/>
      <c r="BP2034" s="29"/>
      <c r="BQ2034" s="29"/>
    </row>
    <row r="2035" spans="13:69" ht="12.75">
      <c r="M2035" s="37"/>
      <c r="N2035" s="37"/>
      <c r="O2035" s="36"/>
      <c r="P2035" s="33"/>
      <c r="BP2035" s="29"/>
      <c r="BQ2035" s="29"/>
    </row>
    <row r="2036" spans="13:69" ht="12.75">
      <c r="M2036" s="37"/>
      <c r="N2036" s="37"/>
      <c r="O2036" s="36"/>
      <c r="P2036" s="33"/>
      <c r="BP2036" s="29"/>
      <c r="BQ2036" s="29"/>
    </row>
    <row r="2037" spans="13:69" ht="12.75">
      <c r="M2037" s="37"/>
      <c r="N2037" s="37"/>
      <c r="O2037" s="36"/>
      <c r="P2037" s="33"/>
      <c r="BP2037" s="29"/>
      <c r="BQ2037" s="29"/>
    </row>
    <row r="2038" spans="13:69" ht="12.75">
      <c r="M2038" s="37"/>
      <c r="N2038" s="37"/>
      <c r="O2038" s="36"/>
      <c r="P2038" s="33"/>
      <c r="BP2038" s="29"/>
      <c r="BQ2038" s="29"/>
    </row>
    <row r="2039" spans="13:69" ht="12.75">
      <c r="M2039" s="37"/>
      <c r="N2039" s="37"/>
      <c r="O2039" s="36"/>
      <c r="P2039" s="33"/>
      <c r="BP2039" s="29"/>
      <c r="BQ2039" s="29"/>
    </row>
    <row r="2040" spans="13:69" ht="12.75">
      <c r="M2040" s="37"/>
      <c r="N2040" s="37"/>
      <c r="O2040" s="36"/>
      <c r="P2040" s="33"/>
      <c r="BP2040" s="29"/>
      <c r="BQ2040" s="29"/>
    </row>
    <row r="2041" spans="13:69" ht="12.75">
      <c r="M2041" s="37"/>
      <c r="N2041" s="37"/>
      <c r="O2041" s="36"/>
      <c r="P2041" s="33"/>
      <c r="BP2041" s="29"/>
      <c r="BQ2041" s="29"/>
    </row>
    <row r="2042" spans="13:69" ht="12.75">
      <c r="M2042" s="37"/>
      <c r="N2042" s="37"/>
      <c r="O2042" s="36"/>
      <c r="P2042" s="33"/>
      <c r="BP2042" s="29"/>
      <c r="BQ2042" s="29"/>
    </row>
    <row r="2043" spans="13:69" ht="12.75">
      <c r="M2043" s="37"/>
      <c r="N2043" s="37"/>
      <c r="O2043" s="36"/>
      <c r="P2043" s="33"/>
      <c r="BP2043" s="29"/>
      <c r="BQ2043" s="29"/>
    </row>
    <row r="2044" spans="13:69" ht="12.75">
      <c r="M2044" s="37"/>
      <c r="N2044" s="37"/>
      <c r="O2044" s="36"/>
      <c r="P2044" s="33"/>
      <c r="BP2044" s="29"/>
      <c r="BQ2044" s="29"/>
    </row>
    <row r="2045" spans="13:69" ht="12.75">
      <c r="M2045" s="37"/>
      <c r="N2045" s="37"/>
      <c r="O2045" s="36"/>
      <c r="P2045" s="33"/>
      <c r="BP2045" s="29"/>
      <c r="BQ2045" s="29"/>
    </row>
    <row r="2046" spans="13:69" ht="12.75">
      <c r="M2046" s="37"/>
      <c r="N2046" s="37"/>
      <c r="O2046" s="36"/>
      <c r="P2046" s="33"/>
      <c r="BP2046" s="29"/>
      <c r="BQ2046" s="29"/>
    </row>
    <row r="2047" spans="13:69" ht="12.75">
      <c r="M2047" s="37"/>
      <c r="N2047" s="37"/>
      <c r="O2047" s="36"/>
      <c r="P2047" s="33"/>
      <c r="BP2047" s="29"/>
      <c r="BQ2047" s="29"/>
    </row>
    <row r="2048" spans="13:69" ht="12.75">
      <c r="M2048" s="37"/>
      <c r="N2048" s="37"/>
      <c r="O2048" s="36"/>
      <c r="P2048" s="33"/>
      <c r="BP2048" s="29"/>
      <c r="BQ2048" s="29"/>
    </row>
    <row r="2049" spans="13:69" ht="12.75">
      <c r="M2049" s="37"/>
      <c r="N2049" s="37"/>
      <c r="O2049" s="36"/>
      <c r="P2049" s="33"/>
      <c r="BP2049" s="29"/>
      <c r="BQ2049" s="29"/>
    </row>
    <row r="2050" spans="13:69" ht="12.75">
      <c r="M2050" s="37"/>
      <c r="N2050" s="37"/>
      <c r="O2050" s="36"/>
      <c r="P2050" s="33"/>
      <c r="BP2050" s="29"/>
      <c r="BQ2050" s="29"/>
    </row>
    <row r="2051" spans="13:69" ht="12.75">
      <c r="M2051" s="37"/>
      <c r="N2051" s="37"/>
      <c r="O2051" s="36"/>
      <c r="P2051" s="33"/>
      <c r="BP2051" s="29"/>
      <c r="BQ2051" s="29"/>
    </row>
    <row r="2052" spans="13:69" ht="12.75">
      <c r="M2052" s="37"/>
      <c r="N2052" s="37"/>
      <c r="O2052" s="36"/>
      <c r="P2052" s="33"/>
      <c r="BP2052" s="29"/>
      <c r="BQ2052" s="29"/>
    </row>
    <row r="2053" spans="13:69" ht="12.75">
      <c r="M2053" s="37"/>
      <c r="N2053" s="37"/>
      <c r="O2053" s="36"/>
      <c r="P2053" s="33"/>
      <c r="BP2053" s="29"/>
      <c r="BQ2053" s="29"/>
    </row>
    <row r="2054" spans="13:69" ht="12.75">
      <c r="M2054" s="37"/>
      <c r="N2054" s="37"/>
      <c r="O2054" s="36"/>
      <c r="P2054" s="33"/>
      <c r="BP2054" s="29"/>
      <c r="BQ2054" s="29"/>
    </row>
    <row r="2055" spans="13:69" ht="12.75">
      <c r="M2055" s="37"/>
      <c r="N2055" s="37"/>
      <c r="O2055" s="36"/>
      <c r="P2055" s="33"/>
      <c r="BP2055" s="29"/>
      <c r="BQ2055" s="29"/>
    </row>
    <row r="2056" spans="13:69" ht="12.75">
      <c r="M2056" s="37"/>
      <c r="N2056" s="37"/>
      <c r="O2056" s="36"/>
      <c r="P2056" s="33"/>
      <c r="BP2056" s="29"/>
      <c r="BQ2056" s="29"/>
    </row>
    <row r="2057" spans="13:69" ht="12.75">
      <c r="M2057" s="37"/>
      <c r="N2057" s="37"/>
      <c r="O2057" s="36"/>
      <c r="P2057" s="33"/>
      <c r="BP2057" s="29"/>
      <c r="BQ2057" s="29"/>
    </row>
    <row r="2058" spans="13:69" ht="12.75">
      <c r="M2058" s="37"/>
      <c r="N2058" s="37"/>
      <c r="O2058" s="36"/>
      <c r="P2058" s="33"/>
      <c r="BP2058" s="29"/>
      <c r="BQ2058" s="29"/>
    </row>
    <row r="2059" spans="13:69" ht="12.75">
      <c r="M2059" s="37"/>
      <c r="N2059" s="37"/>
      <c r="O2059" s="36"/>
      <c r="P2059" s="33"/>
      <c r="BP2059" s="29"/>
      <c r="BQ2059" s="29"/>
    </row>
    <row r="2060" spans="13:69" ht="12.75">
      <c r="M2060" s="37"/>
      <c r="N2060" s="37"/>
      <c r="O2060" s="36"/>
      <c r="P2060" s="33"/>
      <c r="BP2060" s="29"/>
      <c r="BQ2060" s="29"/>
    </row>
    <row r="2061" spans="13:69" ht="12.75">
      <c r="M2061" s="37"/>
      <c r="N2061" s="37"/>
      <c r="O2061" s="36"/>
      <c r="P2061" s="33"/>
      <c r="BP2061" s="29"/>
      <c r="BQ2061" s="29"/>
    </row>
    <row r="2062" spans="13:69" ht="12.75">
      <c r="M2062" s="37"/>
      <c r="N2062" s="37"/>
      <c r="O2062" s="36"/>
      <c r="P2062" s="33"/>
      <c r="BP2062" s="29"/>
      <c r="BQ2062" s="29"/>
    </row>
    <row r="2063" spans="13:69" ht="12.75">
      <c r="M2063" s="37"/>
      <c r="N2063" s="37"/>
      <c r="O2063" s="36"/>
      <c r="P2063" s="33"/>
      <c r="BP2063" s="29"/>
      <c r="BQ2063" s="29"/>
    </row>
    <row r="2064" spans="13:69" ht="12.75">
      <c r="M2064" s="37"/>
      <c r="N2064" s="37"/>
      <c r="O2064" s="36"/>
      <c r="P2064" s="33"/>
      <c r="BP2064" s="29"/>
      <c r="BQ2064" s="29"/>
    </row>
    <row r="2065" spans="13:69" ht="12.75">
      <c r="M2065" s="37"/>
      <c r="N2065" s="37"/>
      <c r="O2065" s="36"/>
      <c r="P2065" s="33"/>
      <c r="BP2065" s="29"/>
      <c r="BQ2065" s="29"/>
    </row>
    <row r="2066" spans="13:69" ht="12.75">
      <c r="M2066" s="37"/>
      <c r="N2066" s="37"/>
      <c r="O2066" s="36"/>
      <c r="P2066" s="33"/>
      <c r="BP2066" s="29"/>
      <c r="BQ2066" s="29"/>
    </row>
    <row r="2067" spans="13:69" ht="12.75">
      <c r="M2067" s="37"/>
      <c r="N2067" s="37"/>
      <c r="O2067" s="36"/>
      <c r="P2067" s="33"/>
      <c r="BP2067" s="29"/>
      <c r="BQ2067" s="29"/>
    </row>
    <row r="2068" spans="13:69" ht="12.75">
      <c r="M2068" s="37"/>
      <c r="N2068" s="37"/>
      <c r="O2068" s="36"/>
      <c r="P2068" s="33"/>
      <c r="BP2068" s="29"/>
      <c r="BQ2068" s="29"/>
    </row>
    <row r="2069" spans="13:69" ht="12.75">
      <c r="M2069" s="37"/>
      <c r="N2069" s="37"/>
      <c r="O2069" s="36"/>
      <c r="P2069" s="33"/>
      <c r="BP2069" s="29"/>
      <c r="BQ2069" s="29"/>
    </row>
    <row r="2070" spans="13:69" ht="12.75">
      <c r="M2070" s="37"/>
      <c r="N2070" s="37"/>
      <c r="O2070" s="36"/>
      <c r="P2070" s="33"/>
      <c r="BP2070" s="29"/>
      <c r="BQ2070" s="29"/>
    </row>
    <row r="2071" spans="13:69" ht="12.75">
      <c r="M2071" s="37"/>
      <c r="N2071" s="37"/>
      <c r="O2071" s="36"/>
      <c r="P2071" s="33"/>
      <c r="BP2071" s="29"/>
      <c r="BQ2071" s="29"/>
    </row>
    <row r="2072" spans="13:69" ht="12.75">
      <c r="M2072" s="37"/>
      <c r="N2072" s="37"/>
      <c r="O2072" s="36"/>
      <c r="P2072" s="33"/>
      <c r="BP2072" s="29"/>
      <c r="BQ2072" s="29"/>
    </row>
    <row r="2073" spans="13:69" ht="12.75">
      <c r="M2073" s="37"/>
      <c r="N2073" s="37"/>
      <c r="O2073" s="36"/>
      <c r="P2073" s="33"/>
      <c r="BP2073" s="29"/>
      <c r="BQ2073" s="29"/>
    </row>
    <row r="2074" spans="13:69" ht="12.75">
      <c r="M2074" s="37"/>
      <c r="N2074" s="37"/>
      <c r="O2074" s="36"/>
      <c r="P2074" s="33"/>
      <c r="BP2074" s="29"/>
      <c r="BQ2074" s="29"/>
    </row>
    <row r="2075" spans="13:69" ht="12.75">
      <c r="M2075" s="37"/>
      <c r="N2075" s="37"/>
      <c r="O2075" s="36"/>
      <c r="P2075" s="33"/>
      <c r="BP2075" s="29"/>
      <c r="BQ2075" s="29"/>
    </row>
    <row r="2076" spans="13:69" ht="12.75">
      <c r="M2076" s="37"/>
      <c r="N2076" s="37"/>
      <c r="O2076" s="36"/>
      <c r="P2076" s="33"/>
      <c r="BP2076" s="29"/>
      <c r="BQ2076" s="29"/>
    </row>
    <row r="2077" spans="13:69" ht="12.75">
      <c r="M2077" s="37"/>
      <c r="N2077" s="37"/>
      <c r="O2077" s="36"/>
      <c r="P2077" s="33"/>
      <c r="BP2077" s="29"/>
      <c r="BQ2077" s="29"/>
    </row>
    <row r="2078" spans="13:69" ht="12.75">
      <c r="M2078" s="37"/>
      <c r="N2078" s="37"/>
      <c r="O2078" s="36"/>
      <c r="P2078" s="33"/>
      <c r="BP2078" s="29"/>
      <c r="BQ2078" s="29"/>
    </row>
    <row r="2079" spans="13:69" ht="12.75">
      <c r="M2079" s="37"/>
      <c r="N2079" s="37"/>
      <c r="O2079" s="36"/>
      <c r="P2079" s="33"/>
      <c r="BP2079" s="29"/>
      <c r="BQ2079" s="29"/>
    </row>
    <row r="2080" spans="13:69" ht="12.75">
      <c r="M2080" s="37"/>
      <c r="N2080" s="37"/>
      <c r="O2080" s="36"/>
      <c r="P2080" s="33"/>
      <c r="BP2080" s="29"/>
      <c r="BQ2080" s="29"/>
    </row>
    <row r="2081" spans="13:69" ht="12.75">
      <c r="M2081" s="37"/>
      <c r="N2081" s="37"/>
      <c r="O2081" s="36"/>
      <c r="P2081" s="33"/>
      <c r="BP2081" s="29"/>
      <c r="BQ2081" s="29"/>
    </row>
    <row r="2082" spans="13:69" ht="12.75">
      <c r="M2082" s="37"/>
      <c r="N2082" s="37"/>
      <c r="O2082" s="36"/>
      <c r="P2082" s="33"/>
      <c r="BP2082" s="29"/>
      <c r="BQ2082" s="29"/>
    </row>
    <row r="2083" spans="13:69" ht="12.75">
      <c r="M2083" s="37"/>
      <c r="N2083" s="37"/>
      <c r="O2083" s="36"/>
      <c r="P2083" s="33"/>
      <c r="BP2083" s="29"/>
      <c r="BQ2083" s="29"/>
    </row>
    <row r="2084" spans="13:69" ht="12.75">
      <c r="M2084" s="37"/>
      <c r="N2084" s="37"/>
      <c r="O2084" s="36"/>
      <c r="P2084" s="33"/>
      <c r="BP2084" s="29"/>
      <c r="BQ2084" s="29"/>
    </row>
    <row r="2085" spans="13:69" ht="12.75">
      <c r="M2085" s="37"/>
      <c r="N2085" s="37"/>
      <c r="O2085" s="36"/>
      <c r="P2085" s="33"/>
      <c r="BP2085" s="29"/>
      <c r="BQ2085" s="29"/>
    </row>
    <row r="2086" spans="13:69" ht="12.75">
      <c r="M2086" s="37"/>
      <c r="N2086" s="37"/>
      <c r="O2086" s="36"/>
      <c r="P2086" s="33"/>
      <c r="BP2086" s="29"/>
      <c r="BQ2086" s="29"/>
    </row>
    <row r="2087" spans="13:69" ht="12.75">
      <c r="M2087" s="37"/>
      <c r="N2087" s="37"/>
      <c r="O2087" s="36"/>
      <c r="P2087" s="33"/>
      <c r="BP2087" s="29"/>
      <c r="BQ2087" s="29"/>
    </row>
    <row r="2088" spans="13:69" ht="12.75">
      <c r="M2088" s="37"/>
      <c r="N2088" s="37"/>
      <c r="O2088" s="36"/>
      <c r="P2088" s="33"/>
      <c r="BP2088" s="29"/>
      <c r="BQ2088" s="29"/>
    </row>
    <row r="2089" spans="13:69" ht="12.75">
      <c r="M2089" s="37"/>
      <c r="N2089" s="37"/>
      <c r="O2089" s="36"/>
      <c r="P2089" s="33"/>
      <c r="BP2089" s="29"/>
      <c r="BQ2089" s="29"/>
    </row>
    <row r="2090" spans="13:69" ht="12.75">
      <c r="M2090" s="37"/>
      <c r="N2090" s="37"/>
      <c r="O2090" s="36"/>
      <c r="P2090" s="33"/>
      <c r="BP2090" s="29"/>
      <c r="BQ2090" s="29"/>
    </row>
    <row r="2091" spans="13:69" ht="12.75">
      <c r="M2091" s="37"/>
      <c r="N2091" s="37"/>
      <c r="O2091" s="36"/>
      <c r="P2091" s="33"/>
      <c r="BP2091" s="29"/>
      <c r="BQ2091" s="29"/>
    </row>
    <row r="2092" spans="13:69" ht="12.75">
      <c r="M2092" s="37"/>
      <c r="N2092" s="37"/>
      <c r="O2092" s="36"/>
      <c r="P2092" s="33"/>
      <c r="BP2092" s="29"/>
      <c r="BQ2092" s="29"/>
    </row>
    <row r="2093" spans="13:69" ht="12.75">
      <c r="M2093" s="37"/>
      <c r="N2093" s="37"/>
      <c r="O2093" s="36"/>
      <c r="P2093" s="33"/>
      <c r="BP2093" s="29"/>
      <c r="BQ2093" s="29"/>
    </row>
    <row r="2094" spans="13:69" ht="12.75">
      <c r="M2094" s="37"/>
      <c r="N2094" s="37"/>
      <c r="O2094" s="36"/>
      <c r="P2094" s="33"/>
      <c r="BP2094" s="29"/>
      <c r="BQ2094" s="29"/>
    </row>
    <row r="2095" spans="13:69" ht="12.75">
      <c r="M2095" s="37"/>
      <c r="N2095" s="37"/>
      <c r="O2095" s="36"/>
      <c r="P2095" s="33"/>
      <c r="BP2095" s="29"/>
      <c r="BQ2095" s="29"/>
    </row>
    <row r="2096" spans="13:69" ht="12.75">
      <c r="M2096" s="37"/>
      <c r="N2096" s="37"/>
      <c r="O2096" s="36"/>
      <c r="P2096" s="33"/>
      <c r="BP2096" s="29"/>
      <c r="BQ2096" s="29"/>
    </row>
    <row r="2097" spans="13:69" ht="12.75">
      <c r="M2097" s="37"/>
      <c r="N2097" s="37"/>
      <c r="O2097" s="36"/>
      <c r="P2097" s="33"/>
      <c r="BP2097" s="29"/>
      <c r="BQ2097" s="29"/>
    </row>
    <row r="2098" spans="13:69" ht="12.75">
      <c r="M2098" s="37"/>
      <c r="N2098" s="37"/>
      <c r="O2098" s="36"/>
      <c r="P2098" s="33"/>
      <c r="BP2098" s="29"/>
      <c r="BQ2098" s="29"/>
    </row>
    <row r="2099" spans="13:69" ht="12.75">
      <c r="M2099" s="37"/>
      <c r="N2099" s="37"/>
      <c r="O2099" s="36"/>
      <c r="P2099" s="33"/>
      <c r="BP2099" s="29"/>
      <c r="BQ2099" s="29"/>
    </row>
    <row r="2100" spans="13:69" ht="12.75">
      <c r="M2100" s="37"/>
      <c r="N2100" s="37"/>
      <c r="O2100" s="36"/>
      <c r="P2100" s="33"/>
      <c r="BP2100" s="29"/>
      <c r="BQ2100" s="29"/>
    </row>
    <row r="2101" spans="13:69" ht="12.75">
      <c r="M2101" s="37"/>
      <c r="N2101" s="37"/>
      <c r="O2101" s="36"/>
      <c r="P2101" s="33"/>
      <c r="BP2101" s="29"/>
      <c r="BQ2101" s="29"/>
    </row>
    <row r="2102" spans="13:69" ht="12.75">
      <c r="M2102" s="37"/>
      <c r="N2102" s="37"/>
      <c r="O2102" s="36"/>
      <c r="P2102" s="33"/>
      <c r="BP2102" s="29"/>
      <c r="BQ2102" s="29"/>
    </row>
    <row r="2103" spans="13:69" ht="12.75">
      <c r="M2103" s="37"/>
      <c r="N2103" s="37"/>
      <c r="O2103" s="36"/>
      <c r="P2103" s="33"/>
      <c r="BP2103" s="29"/>
      <c r="BQ2103" s="29"/>
    </row>
    <row r="2104" spans="13:69" ht="12.75">
      <c r="M2104" s="37"/>
      <c r="N2104" s="37"/>
      <c r="O2104" s="36"/>
      <c r="P2104" s="33"/>
      <c r="BP2104" s="29"/>
      <c r="BQ2104" s="29"/>
    </row>
    <row r="2105" spans="13:69" ht="12.75">
      <c r="M2105" s="37"/>
      <c r="N2105" s="37"/>
      <c r="O2105" s="36"/>
      <c r="P2105" s="33"/>
      <c r="BP2105" s="29"/>
      <c r="BQ2105" s="29"/>
    </row>
    <row r="2106" spans="13:69" ht="12.75">
      <c r="M2106" s="37"/>
      <c r="N2106" s="37"/>
      <c r="O2106" s="36"/>
      <c r="P2106" s="33"/>
      <c r="BP2106" s="29"/>
      <c r="BQ2106" s="29"/>
    </row>
    <row r="2107" spans="13:69" ht="12.75">
      <c r="M2107" s="37"/>
      <c r="N2107" s="37"/>
      <c r="O2107" s="36"/>
      <c r="P2107" s="33"/>
      <c r="BP2107" s="29"/>
      <c r="BQ2107" s="29"/>
    </row>
    <row r="2108" spans="13:69" ht="12.75">
      <c r="M2108" s="37"/>
      <c r="N2108" s="37"/>
      <c r="O2108" s="36"/>
      <c r="P2108" s="33"/>
      <c r="BP2108" s="29"/>
      <c r="BQ2108" s="29"/>
    </row>
    <row r="2109" spans="13:69" ht="12.75">
      <c r="M2109" s="37"/>
      <c r="N2109" s="37"/>
      <c r="O2109" s="36"/>
      <c r="P2109" s="33"/>
      <c r="BP2109" s="29"/>
      <c r="BQ2109" s="29"/>
    </row>
    <row r="2110" spans="13:69" ht="12.75">
      <c r="M2110" s="37"/>
      <c r="N2110" s="37"/>
      <c r="O2110" s="36"/>
      <c r="P2110" s="33"/>
      <c r="BP2110" s="29"/>
      <c r="BQ2110" s="29"/>
    </row>
    <row r="2111" spans="13:69" ht="12.75">
      <c r="M2111" s="37"/>
      <c r="N2111" s="37"/>
      <c r="O2111" s="36"/>
      <c r="P2111" s="33"/>
      <c r="BP2111" s="29"/>
      <c r="BQ2111" s="29"/>
    </row>
    <row r="2112" spans="13:69" ht="12.75">
      <c r="M2112" s="37"/>
      <c r="N2112" s="37"/>
      <c r="O2112" s="36"/>
      <c r="P2112" s="33"/>
      <c r="BP2112" s="29"/>
      <c r="BQ2112" s="29"/>
    </row>
    <row r="2113" spans="13:69" ht="12.75">
      <c r="M2113" s="37"/>
      <c r="N2113" s="37"/>
      <c r="O2113" s="36"/>
      <c r="P2113" s="33"/>
      <c r="BP2113" s="29"/>
      <c r="BQ2113" s="29"/>
    </row>
    <row r="2114" spans="13:69" ht="12.75">
      <c r="M2114" s="37"/>
      <c r="N2114" s="37"/>
      <c r="O2114" s="36"/>
      <c r="P2114" s="33"/>
      <c r="BP2114" s="29"/>
      <c r="BQ2114" s="29"/>
    </row>
    <row r="2115" spans="13:69" ht="12.75">
      <c r="M2115" s="37"/>
      <c r="N2115" s="37"/>
      <c r="O2115" s="36"/>
      <c r="P2115" s="33"/>
      <c r="BP2115" s="29"/>
      <c r="BQ2115" s="29"/>
    </row>
    <row r="2116" spans="13:69" ht="12.75">
      <c r="M2116" s="37"/>
      <c r="N2116" s="37"/>
      <c r="O2116" s="36"/>
      <c r="P2116" s="33"/>
      <c r="BP2116" s="29"/>
      <c r="BQ2116" s="29"/>
    </row>
    <row r="2117" spans="13:69" ht="12.75">
      <c r="M2117" s="37"/>
      <c r="N2117" s="37"/>
      <c r="O2117" s="36"/>
      <c r="P2117" s="33"/>
      <c r="BP2117" s="29"/>
      <c r="BQ2117" s="29"/>
    </row>
    <row r="2118" spans="13:69" ht="12.75">
      <c r="M2118" s="37"/>
      <c r="N2118" s="37"/>
      <c r="O2118" s="36"/>
      <c r="P2118" s="33"/>
      <c r="BP2118" s="29"/>
      <c r="BQ2118" s="29"/>
    </row>
    <row r="2119" spans="13:69" ht="12.75">
      <c r="M2119" s="37"/>
      <c r="N2119" s="37"/>
      <c r="O2119" s="36"/>
      <c r="P2119" s="33"/>
      <c r="BP2119" s="29"/>
      <c r="BQ2119" s="29"/>
    </row>
    <row r="2120" spans="13:69" ht="12.75">
      <c r="M2120" s="37"/>
      <c r="N2120" s="37"/>
      <c r="O2120" s="36"/>
      <c r="P2120" s="33"/>
      <c r="BP2120" s="29"/>
      <c r="BQ2120" s="29"/>
    </row>
    <row r="2121" spans="13:69" ht="12.75">
      <c r="M2121" s="37"/>
      <c r="N2121" s="37"/>
      <c r="O2121" s="36"/>
      <c r="P2121" s="33"/>
      <c r="BP2121" s="29"/>
      <c r="BQ2121" s="29"/>
    </row>
    <row r="2122" spans="13:69" ht="12.75">
      <c r="M2122" s="37"/>
      <c r="N2122" s="37"/>
      <c r="O2122" s="36"/>
      <c r="P2122" s="33"/>
      <c r="BP2122" s="29"/>
      <c r="BQ2122" s="29"/>
    </row>
    <row r="2123" spans="13:69" ht="12.75">
      <c r="M2123" s="37"/>
      <c r="N2123" s="37"/>
      <c r="O2123" s="36"/>
      <c r="P2123" s="33"/>
      <c r="BP2123" s="29"/>
      <c r="BQ2123" s="29"/>
    </row>
    <row r="2124" spans="13:69" ht="12.75">
      <c r="M2124" s="37"/>
      <c r="N2124" s="37"/>
      <c r="O2124" s="36"/>
      <c r="P2124" s="33"/>
      <c r="BP2124" s="29"/>
      <c r="BQ2124" s="29"/>
    </row>
    <row r="2125" spans="13:69" ht="12.75">
      <c r="M2125" s="37"/>
      <c r="N2125" s="37"/>
      <c r="O2125" s="36"/>
      <c r="P2125" s="33"/>
      <c r="BP2125" s="29"/>
      <c r="BQ2125" s="29"/>
    </row>
    <row r="2126" spans="13:69" ht="12.75">
      <c r="M2126" s="37"/>
      <c r="N2126" s="37"/>
      <c r="O2126" s="36"/>
      <c r="P2126" s="33"/>
      <c r="BP2126" s="29"/>
      <c r="BQ2126" s="29"/>
    </row>
    <row r="2127" spans="13:69" ht="12.75">
      <c r="M2127" s="37"/>
      <c r="N2127" s="37"/>
      <c r="O2127" s="36"/>
      <c r="P2127" s="33"/>
      <c r="BP2127" s="29"/>
      <c r="BQ2127" s="29"/>
    </row>
    <row r="2128" spans="13:69" ht="12.75">
      <c r="M2128" s="37"/>
      <c r="N2128" s="37"/>
      <c r="O2128" s="36"/>
      <c r="P2128" s="33"/>
      <c r="BP2128" s="29"/>
      <c r="BQ2128" s="29"/>
    </row>
    <row r="2129" spans="13:69" ht="12.75">
      <c r="M2129" s="37"/>
      <c r="N2129" s="37"/>
      <c r="O2129" s="36"/>
      <c r="P2129" s="33"/>
      <c r="BP2129" s="29"/>
      <c r="BQ2129" s="29"/>
    </row>
    <row r="2130" spans="13:69" ht="12.75">
      <c r="M2130" s="37"/>
      <c r="N2130" s="37"/>
      <c r="O2130" s="36"/>
      <c r="P2130" s="33"/>
      <c r="BP2130" s="29"/>
      <c r="BQ2130" s="29"/>
    </row>
    <row r="2131" spans="13:69" ht="12.75">
      <c r="M2131" s="37"/>
      <c r="N2131" s="37"/>
      <c r="O2131" s="36"/>
      <c r="P2131" s="33"/>
      <c r="BP2131" s="29"/>
      <c r="BQ2131" s="29"/>
    </row>
    <row r="2132" spans="13:69" ht="12.75">
      <c r="M2132" s="37"/>
      <c r="N2132" s="37"/>
      <c r="O2132" s="36"/>
      <c r="P2132" s="33"/>
      <c r="BP2132" s="29"/>
      <c r="BQ2132" s="29"/>
    </row>
    <row r="2133" spans="13:69" ht="12.75">
      <c r="M2133" s="37"/>
      <c r="N2133" s="37"/>
      <c r="O2133" s="36"/>
      <c r="P2133" s="33"/>
      <c r="BP2133" s="29"/>
      <c r="BQ2133" s="29"/>
    </row>
    <row r="2134" spans="13:69" ht="12.75">
      <c r="M2134" s="37"/>
      <c r="N2134" s="37"/>
      <c r="O2134" s="36"/>
      <c r="P2134" s="33"/>
      <c r="BP2134" s="29"/>
      <c r="BQ2134" s="29"/>
    </row>
    <row r="2135" spans="13:69" ht="12.75">
      <c r="M2135" s="37"/>
      <c r="N2135" s="37"/>
      <c r="O2135" s="36"/>
      <c r="P2135" s="33"/>
      <c r="BP2135" s="29"/>
      <c r="BQ2135" s="29"/>
    </row>
    <row r="2136" spans="13:69" ht="12.75">
      <c r="M2136" s="37"/>
      <c r="N2136" s="37"/>
      <c r="O2136" s="36"/>
      <c r="P2136" s="33"/>
      <c r="BP2136" s="29"/>
      <c r="BQ2136" s="29"/>
    </row>
    <row r="2137" spans="13:69" ht="12.75">
      <c r="M2137" s="37"/>
      <c r="N2137" s="37"/>
      <c r="O2137" s="36"/>
      <c r="P2137" s="33"/>
      <c r="BP2137" s="29"/>
      <c r="BQ2137" s="29"/>
    </row>
    <row r="2138" spans="13:69" ht="12.75">
      <c r="M2138" s="37"/>
      <c r="N2138" s="37"/>
      <c r="O2138" s="36"/>
      <c r="P2138" s="33"/>
      <c r="BP2138" s="29"/>
      <c r="BQ2138" s="29"/>
    </row>
    <row r="2139" spans="13:69" ht="12.75">
      <c r="M2139" s="37"/>
      <c r="N2139" s="37"/>
      <c r="O2139" s="36"/>
      <c r="P2139" s="33"/>
      <c r="BP2139" s="29"/>
      <c r="BQ2139" s="29"/>
    </row>
    <row r="2140" spans="13:69" ht="12.75">
      <c r="M2140" s="37"/>
      <c r="N2140" s="37"/>
      <c r="O2140" s="36"/>
      <c r="P2140" s="33"/>
      <c r="BP2140" s="29"/>
      <c r="BQ2140" s="29"/>
    </row>
    <row r="2141" spans="13:69" ht="12.75">
      <c r="M2141" s="37"/>
      <c r="N2141" s="37"/>
      <c r="O2141" s="36"/>
      <c r="P2141" s="33"/>
      <c r="BP2141" s="29"/>
      <c r="BQ2141" s="29"/>
    </row>
    <row r="2142" spans="13:69" ht="12.75">
      <c r="M2142" s="37"/>
      <c r="N2142" s="37"/>
      <c r="O2142" s="36"/>
      <c r="P2142" s="33"/>
      <c r="BP2142" s="29"/>
      <c r="BQ2142" s="29"/>
    </row>
    <row r="2143" spans="13:69" ht="12.75">
      <c r="M2143" s="37"/>
      <c r="N2143" s="37"/>
      <c r="O2143" s="36"/>
      <c r="P2143" s="33"/>
      <c r="BP2143" s="29"/>
      <c r="BQ2143" s="29"/>
    </row>
    <row r="2144" spans="13:69" ht="12.75">
      <c r="M2144" s="37"/>
      <c r="N2144" s="37"/>
      <c r="O2144" s="36"/>
      <c r="P2144" s="33"/>
      <c r="BP2144" s="29"/>
      <c r="BQ2144" s="29"/>
    </row>
    <row r="2145" spans="13:69" ht="12.75">
      <c r="M2145" s="37"/>
      <c r="N2145" s="37"/>
      <c r="O2145" s="36"/>
      <c r="P2145" s="33"/>
      <c r="BP2145" s="29"/>
      <c r="BQ2145" s="29"/>
    </row>
    <row r="2146" spans="13:69" ht="12.75">
      <c r="M2146" s="37"/>
      <c r="N2146" s="37"/>
      <c r="O2146" s="36"/>
      <c r="P2146" s="33"/>
      <c r="BP2146" s="29"/>
      <c r="BQ2146" s="29"/>
    </row>
    <row r="2147" spans="13:69" ht="12.75">
      <c r="M2147" s="37"/>
      <c r="N2147" s="37"/>
      <c r="O2147" s="36"/>
      <c r="P2147" s="33"/>
      <c r="BP2147" s="29"/>
      <c r="BQ2147" s="29"/>
    </row>
    <row r="2148" spans="13:69" ht="12.75">
      <c r="M2148" s="37"/>
      <c r="N2148" s="37"/>
      <c r="O2148" s="36"/>
      <c r="P2148" s="33"/>
      <c r="BP2148" s="29"/>
      <c r="BQ2148" s="29"/>
    </row>
    <row r="2149" spans="13:69" ht="12.75">
      <c r="M2149" s="37"/>
      <c r="N2149" s="37"/>
      <c r="O2149" s="36"/>
      <c r="P2149" s="33"/>
      <c r="BP2149" s="29"/>
      <c r="BQ2149" s="29"/>
    </row>
    <row r="2150" spans="13:69" ht="12.75">
      <c r="M2150" s="37"/>
      <c r="N2150" s="37"/>
      <c r="O2150" s="36"/>
      <c r="P2150" s="33"/>
      <c r="BP2150" s="29"/>
      <c r="BQ2150" s="29"/>
    </row>
    <row r="2151" spans="13:69" ht="12.75">
      <c r="M2151" s="37"/>
      <c r="N2151" s="37"/>
      <c r="O2151" s="36"/>
      <c r="P2151" s="33"/>
      <c r="BP2151" s="29"/>
      <c r="BQ2151" s="29"/>
    </row>
    <row r="2152" spans="13:69" ht="12.75">
      <c r="M2152" s="37"/>
      <c r="N2152" s="37"/>
      <c r="O2152" s="36"/>
      <c r="P2152" s="33"/>
      <c r="BP2152" s="29"/>
      <c r="BQ2152" s="29"/>
    </row>
    <row r="2153" spans="13:69" ht="12.75">
      <c r="M2153" s="37"/>
      <c r="N2153" s="37"/>
      <c r="O2153" s="36"/>
      <c r="P2153" s="33"/>
      <c r="BP2153" s="29"/>
      <c r="BQ2153" s="29"/>
    </row>
    <row r="2154" spans="13:69" ht="12.75">
      <c r="M2154" s="37"/>
      <c r="N2154" s="37"/>
      <c r="O2154" s="36"/>
      <c r="P2154" s="33"/>
      <c r="BP2154" s="29"/>
      <c r="BQ2154" s="29"/>
    </row>
    <row r="2155" spans="13:69" ht="12.75">
      <c r="M2155" s="37"/>
      <c r="N2155" s="37"/>
      <c r="O2155" s="36"/>
      <c r="P2155" s="33"/>
      <c r="BP2155" s="29"/>
      <c r="BQ2155" s="29"/>
    </row>
    <row r="2156" spans="13:69" ht="12.75">
      <c r="M2156" s="37"/>
      <c r="N2156" s="37"/>
      <c r="O2156" s="36"/>
      <c r="P2156" s="33"/>
      <c r="BP2156" s="29"/>
      <c r="BQ2156" s="29"/>
    </row>
    <row r="2157" spans="13:69" ht="12.75">
      <c r="M2157" s="37"/>
      <c r="N2157" s="37"/>
      <c r="O2157" s="36"/>
      <c r="P2157" s="33"/>
      <c r="BP2157" s="29"/>
      <c r="BQ2157" s="29"/>
    </row>
    <row r="2158" spans="13:69" ht="12.75">
      <c r="M2158" s="37"/>
      <c r="N2158" s="37"/>
      <c r="O2158" s="36"/>
      <c r="P2158" s="33"/>
      <c r="BP2158" s="29"/>
      <c r="BQ2158" s="29"/>
    </row>
    <row r="2159" spans="13:69" ht="12.75">
      <c r="M2159" s="37"/>
      <c r="N2159" s="37"/>
      <c r="O2159" s="36"/>
      <c r="P2159" s="33"/>
      <c r="BP2159" s="29"/>
      <c r="BQ2159" s="29"/>
    </row>
    <row r="2160" spans="13:69" ht="12.75">
      <c r="M2160" s="37"/>
      <c r="N2160" s="37"/>
      <c r="O2160" s="36"/>
      <c r="P2160" s="33"/>
      <c r="BP2160" s="29"/>
      <c r="BQ2160" s="29"/>
    </row>
    <row r="2161" spans="13:69" ht="12.75">
      <c r="M2161" s="37"/>
      <c r="N2161" s="37"/>
      <c r="O2161" s="36"/>
      <c r="P2161" s="33"/>
      <c r="BP2161" s="29"/>
      <c r="BQ2161" s="29"/>
    </row>
    <row r="2162" spans="13:69" ht="12.75">
      <c r="M2162" s="37"/>
      <c r="N2162" s="37"/>
      <c r="O2162" s="36"/>
      <c r="P2162" s="33"/>
      <c r="BP2162" s="29"/>
      <c r="BQ2162" s="29"/>
    </row>
    <row r="2163" spans="13:69" ht="12.75">
      <c r="M2163" s="37"/>
      <c r="N2163" s="37"/>
      <c r="O2163" s="36"/>
      <c r="P2163" s="33"/>
      <c r="BP2163" s="29"/>
      <c r="BQ2163" s="29"/>
    </row>
    <row r="2164" spans="13:69" ht="12.75">
      <c r="M2164" s="37"/>
      <c r="N2164" s="37"/>
      <c r="O2164" s="36"/>
      <c r="P2164" s="33"/>
      <c r="BP2164" s="29"/>
      <c r="BQ2164" s="29"/>
    </row>
    <row r="2165" spans="13:69" ht="12.75">
      <c r="M2165" s="37"/>
      <c r="N2165" s="37"/>
      <c r="O2165" s="36"/>
      <c r="P2165" s="33"/>
      <c r="BP2165" s="29"/>
      <c r="BQ2165" s="29"/>
    </row>
    <row r="2166" spans="13:69" ht="12.75">
      <c r="M2166" s="37"/>
      <c r="N2166" s="37"/>
      <c r="O2166" s="36"/>
      <c r="P2166" s="33"/>
      <c r="BP2166" s="29"/>
      <c r="BQ2166" s="29"/>
    </row>
    <row r="2167" spans="13:69" ht="12.75">
      <c r="M2167" s="37"/>
      <c r="N2167" s="37"/>
      <c r="O2167" s="36"/>
      <c r="P2167" s="33"/>
      <c r="BP2167" s="29"/>
      <c r="BQ2167" s="29"/>
    </row>
    <row r="2168" spans="13:69" ht="12.75">
      <c r="M2168" s="37"/>
      <c r="N2168" s="37"/>
      <c r="O2168" s="36"/>
      <c r="P2168" s="33"/>
      <c r="BP2168" s="29"/>
      <c r="BQ2168" s="29"/>
    </row>
    <row r="2169" spans="13:69" ht="12.75">
      <c r="M2169" s="37"/>
      <c r="N2169" s="37"/>
      <c r="O2169" s="36"/>
      <c r="P2169" s="33"/>
      <c r="BP2169" s="29"/>
      <c r="BQ2169" s="29"/>
    </row>
    <row r="2170" spans="13:69" ht="12.75">
      <c r="M2170" s="37"/>
      <c r="N2170" s="37"/>
      <c r="O2170" s="36"/>
      <c r="P2170" s="33"/>
      <c r="BP2170" s="29"/>
      <c r="BQ2170" s="29"/>
    </row>
    <row r="2171" spans="13:69" ht="12.75">
      <c r="M2171" s="37"/>
      <c r="N2171" s="37"/>
      <c r="O2171" s="36"/>
      <c r="P2171" s="33"/>
      <c r="BP2171" s="29"/>
      <c r="BQ2171" s="29"/>
    </row>
    <row r="2172" spans="13:69" ht="12.75">
      <c r="M2172" s="37"/>
      <c r="N2172" s="37"/>
      <c r="O2172" s="36"/>
      <c r="P2172" s="33"/>
      <c r="BP2172" s="29"/>
      <c r="BQ2172" s="29"/>
    </row>
    <row r="2173" spans="13:69" ht="12.75">
      <c r="M2173" s="37"/>
      <c r="N2173" s="37"/>
      <c r="O2173" s="36"/>
      <c r="P2173" s="33"/>
      <c r="BP2173" s="29"/>
      <c r="BQ2173" s="29"/>
    </row>
    <row r="2174" spans="13:69" ht="12.75">
      <c r="M2174" s="37"/>
      <c r="N2174" s="37"/>
      <c r="O2174" s="36"/>
      <c r="P2174" s="33"/>
      <c r="BP2174" s="29"/>
      <c r="BQ2174" s="29"/>
    </row>
    <row r="2175" spans="13:69" ht="12.75">
      <c r="M2175" s="37"/>
      <c r="N2175" s="37"/>
      <c r="O2175" s="36"/>
      <c r="P2175" s="33"/>
      <c r="BP2175" s="29"/>
      <c r="BQ2175" s="29"/>
    </row>
    <row r="2176" spans="13:69" ht="12.75">
      <c r="M2176" s="37"/>
      <c r="N2176" s="37"/>
      <c r="O2176" s="36"/>
      <c r="P2176" s="33"/>
      <c r="BP2176" s="29"/>
      <c r="BQ2176" s="29"/>
    </row>
    <row r="2177" spans="13:69" ht="12.75">
      <c r="M2177" s="37"/>
      <c r="N2177" s="37"/>
      <c r="O2177" s="36"/>
      <c r="P2177" s="33"/>
      <c r="BP2177" s="29"/>
      <c r="BQ2177" s="29"/>
    </row>
    <row r="2178" spans="13:69" ht="12.75">
      <c r="M2178" s="37"/>
      <c r="N2178" s="37"/>
      <c r="O2178" s="36"/>
      <c r="P2178" s="33"/>
      <c r="BP2178" s="29"/>
      <c r="BQ2178" s="29"/>
    </row>
    <row r="2179" spans="13:69" ht="12.75">
      <c r="M2179" s="37"/>
      <c r="N2179" s="37"/>
      <c r="O2179" s="36"/>
      <c r="P2179" s="33"/>
      <c r="BP2179" s="29"/>
      <c r="BQ2179" s="29"/>
    </row>
    <row r="2180" spans="13:69" ht="12.75">
      <c r="M2180" s="37"/>
      <c r="N2180" s="37"/>
      <c r="O2180" s="36"/>
      <c r="P2180" s="33"/>
      <c r="BP2180" s="29"/>
      <c r="BQ2180" s="29"/>
    </row>
    <row r="2181" spans="13:69" ht="12.75">
      <c r="M2181" s="37"/>
      <c r="N2181" s="37"/>
      <c r="O2181" s="36"/>
      <c r="P2181" s="33"/>
      <c r="BP2181" s="29"/>
      <c r="BQ2181" s="29"/>
    </row>
    <row r="2182" spans="13:69" ht="12.75">
      <c r="M2182" s="37"/>
      <c r="N2182" s="37"/>
      <c r="O2182" s="36"/>
      <c r="P2182" s="33"/>
      <c r="BP2182" s="29"/>
      <c r="BQ2182" s="29"/>
    </row>
    <row r="2183" spans="13:69" ht="12.75">
      <c r="M2183" s="37"/>
      <c r="N2183" s="37"/>
      <c r="O2183" s="36"/>
      <c r="P2183" s="33"/>
      <c r="BP2183" s="29"/>
      <c r="BQ2183" s="29"/>
    </row>
    <row r="2184" spans="13:69" ht="12.75">
      <c r="M2184" s="37"/>
      <c r="N2184" s="37"/>
      <c r="O2184" s="36"/>
      <c r="P2184" s="33"/>
      <c r="BP2184" s="29"/>
      <c r="BQ2184" s="29"/>
    </row>
    <row r="2185" spans="13:69" ht="12.75">
      <c r="M2185" s="37"/>
      <c r="N2185" s="37"/>
      <c r="O2185" s="36"/>
      <c r="P2185" s="33"/>
      <c r="BP2185" s="29"/>
      <c r="BQ2185" s="29"/>
    </row>
    <row r="2186" spans="13:69" ht="12.75">
      <c r="M2186" s="37"/>
      <c r="N2186" s="37"/>
      <c r="O2186" s="36"/>
      <c r="P2186" s="33"/>
      <c r="BP2186" s="29"/>
      <c r="BQ2186" s="29"/>
    </row>
    <row r="2187" spans="13:69" ht="12.75">
      <c r="M2187" s="37"/>
      <c r="N2187" s="37"/>
      <c r="O2187" s="36"/>
      <c r="P2187" s="33"/>
      <c r="BP2187" s="29"/>
      <c r="BQ2187" s="29"/>
    </row>
    <row r="2188" spans="13:69" ht="12.75">
      <c r="M2188" s="37"/>
      <c r="N2188" s="37"/>
      <c r="O2188" s="36"/>
      <c r="P2188" s="33"/>
      <c r="BP2188" s="29"/>
      <c r="BQ2188" s="29"/>
    </row>
    <row r="2189" spans="13:69" ht="12.75">
      <c r="M2189" s="37"/>
      <c r="N2189" s="37"/>
      <c r="O2189" s="36"/>
      <c r="P2189" s="33"/>
      <c r="BP2189" s="29"/>
      <c r="BQ2189" s="29"/>
    </row>
    <row r="2190" spans="13:69" ht="12.75">
      <c r="M2190" s="37"/>
      <c r="N2190" s="37"/>
      <c r="O2190" s="36"/>
      <c r="P2190" s="33"/>
      <c r="BP2190" s="29"/>
      <c r="BQ2190" s="29"/>
    </row>
    <row r="2191" spans="13:69" ht="12.75">
      <c r="M2191" s="37"/>
      <c r="N2191" s="37"/>
      <c r="O2191" s="36"/>
      <c r="P2191" s="33"/>
      <c r="BP2191" s="29"/>
      <c r="BQ2191" s="29"/>
    </row>
    <row r="2192" spans="13:69" ht="12.75">
      <c r="M2192" s="37"/>
      <c r="N2192" s="37"/>
      <c r="O2192" s="36"/>
      <c r="P2192" s="33"/>
      <c r="BP2192" s="29"/>
      <c r="BQ2192" s="29"/>
    </row>
    <row r="2193" spans="13:69" ht="12.75">
      <c r="M2193" s="37"/>
      <c r="N2193" s="37"/>
      <c r="O2193" s="36"/>
      <c r="P2193" s="33"/>
      <c r="BP2193" s="29"/>
      <c r="BQ2193" s="29"/>
    </row>
    <row r="2194" spans="13:69" ht="12.75">
      <c r="M2194" s="37"/>
      <c r="N2194" s="37"/>
      <c r="O2194" s="36"/>
      <c r="P2194" s="33"/>
      <c r="BP2194" s="29"/>
      <c r="BQ2194" s="29"/>
    </row>
    <row r="2195" spans="13:69" ht="12.75">
      <c r="M2195" s="37"/>
      <c r="N2195" s="37"/>
      <c r="O2195" s="36"/>
      <c r="P2195" s="33"/>
      <c r="BP2195" s="29"/>
      <c r="BQ2195" s="29"/>
    </row>
    <row r="2196" spans="13:69" ht="12.75">
      <c r="M2196" s="37"/>
      <c r="N2196" s="37"/>
      <c r="O2196" s="36"/>
      <c r="P2196" s="33"/>
      <c r="BP2196" s="29"/>
      <c r="BQ2196" s="29"/>
    </row>
    <row r="2197" spans="13:69" ht="12.75">
      <c r="M2197" s="37"/>
      <c r="N2197" s="37"/>
      <c r="O2197" s="36"/>
      <c r="P2197" s="33"/>
      <c r="BP2197" s="29"/>
      <c r="BQ2197" s="29"/>
    </row>
    <row r="2198" spans="13:69" ht="12.75">
      <c r="M2198" s="37"/>
      <c r="N2198" s="37"/>
      <c r="O2198" s="36"/>
      <c r="P2198" s="33"/>
      <c r="BP2198" s="29"/>
      <c r="BQ2198" s="29"/>
    </row>
    <row r="2199" spans="13:69" ht="12.75">
      <c r="M2199" s="37"/>
      <c r="N2199" s="37"/>
      <c r="O2199" s="36"/>
      <c r="P2199" s="33"/>
      <c r="BP2199" s="29"/>
      <c r="BQ2199" s="29"/>
    </row>
    <row r="2200" spans="13:69" ht="12.75">
      <c r="M2200" s="37"/>
      <c r="N2200" s="37"/>
      <c r="O2200" s="36"/>
      <c r="P2200" s="33"/>
      <c r="BP2200" s="29"/>
      <c r="BQ2200" s="29"/>
    </row>
    <row r="2201" spans="13:69" ht="12.75">
      <c r="M2201" s="37"/>
      <c r="N2201" s="37"/>
      <c r="O2201" s="36"/>
      <c r="P2201" s="33"/>
      <c r="BP2201" s="29"/>
      <c r="BQ2201" s="29"/>
    </row>
    <row r="2202" spans="13:69" ht="12.75">
      <c r="M2202" s="37"/>
      <c r="N2202" s="37"/>
      <c r="O2202" s="36"/>
      <c r="P2202" s="33"/>
      <c r="BP2202" s="29"/>
      <c r="BQ2202" s="29"/>
    </row>
    <row r="2203" spans="13:69" ht="12.75">
      <c r="M2203" s="37"/>
      <c r="N2203" s="37"/>
      <c r="O2203" s="36"/>
      <c r="P2203" s="33"/>
      <c r="BP2203" s="29"/>
      <c r="BQ2203" s="29"/>
    </row>
    <row r="2204" spans="13:69" ht="12.75">
      <c r="M2204" s="37"/>
      <c r="N2204" s="37"/>
      <c r="O2204" s="36"/>
      <c r="P2204" s="33"/>
      <c r="BP2204" s="29"/>
      <c r="BQ2204" s="29"/>
    </row>
    <row r="2205" spans="13:69" ht="12.75">
      <c r="M2205" s="37"/>
      <c r="N2205" s="37"/>
      <c r="O2205" s="36"/>
      <c r="P2205" s="33"/>
      <c r="BP2205" s="29"/>
      <c r="BQ2205" s="29"/>
    </row>
    <row r="2206" spans="13:69" ht="12.75">
      <c r="M2206" s="37"/>
      <c r="N2206" s="37"/>
      <c r="O2206" s="36"/>
      <c r="P2206" s="33"/>
      <c r="BP2206" s="29"/>
      <c r="BQ2206" s="29"/>
    </row>
    <row r="2207" spans="13:69" ht="12.75">
      <c r="M2207" s="37"/>
      <c r="N2207" s="37"/>
      <c r="O2207" s="36"/>
      <c r="P2207" s="33"/>
      <c r="BP2207" s="29"/>
      <c r="BQ2207" s="29"/>
    </row>
    <row r="2208" spans="13:69" ht="12.75">
      <c r="M2208" s="37"/>
      <c r="N2208" s="37"/>
      <c r="O2208" s="36"/>
      <c r="P2208" s="33"/>
      <c r="BP2208" s="29"/>
      <c r="BQ2208" s="29"/>
    </row>
    <row r="2209" spans="13:69" ht="12.75">
      <c r="M2209" s="37"/>
      <c r="N2209" s="37"/>
      <c r="O2209" s="36"/>
      <c r="P2209" s="33"/>
      <c r="BP2209" s="29"/>
      <c r="BQ2209" s="29"/>
    </row>
    <row r="2210" spans="13:69" ht="12.75">
      <c r="M2210" s="37"/>
      <c r="N2210" s="37"/>
      <c r="O2210" s="36"/>
      <c r="P2210" s="33"/>
      <c r="BP2210" s="29"/>
      <c r="BQ2210" s="29"/>
    </row>
    <row r="2211" spans="13:69" ht="12.75">
      <c r="M2211" s="37"/>
      <c r="N2211" s="37"/>
      <c r="O2211" s="36"/>
      <c r="P2211" s="33"/>
      <c r="BP2211" s="29"/>
      <c r="BQ2211" s="29"/>
    </row>
    <row r="2212" spans="13:69" ht="12.75">
      <c r="M2212" s="37"/>
      <c r="N2212" s="37"/>
      <c r="O2212" s="36"/>
      <c r="P2212" s="33"/>
      <c r="BP2212" s="29"/>
      <c r="BQ2212" s="29"/>
    </row>
    <row r="2213" spans="13:69" ht="12.75">
      <c r="M2213" s="37"/>
      <c r="N2213" s="37"/>
      <c r="O2213" s="36"/>
      <c r="P2213" s="33"/>
      <c r="BP2213" s="29"/>
      <c r="BQ2213" s="29"/>
    </row>
    <row r="2214" spans="13:69" ht="12.75">
      <c r="M2214" s="37"/>
      <c r="N2214" s="37"/>
      <c r="O2214" s="36"/>
      <c r="P2214" s="33"/>
      <c r="BP2214" s="29"/>
      <c r="BQ2214" s="29"/>
    </row>
    <row r="2215" spans="13:69" ht="12.75">
      <c r="M2215" s="37"/>
      <c r="N2215" s="37"/>
      <c r="O2215" s="36"/>
      <c r="P2215" s="33"/>
      <c r="BP2215" s="29"/>
      <c r="BQ2215" s="29"/>
    </row>
    <row r="2216" spans="13:69" ht="12.75">
      <c r="M2216" s="37"/>
      <c r="N2216" s="37"/>
      <c r="O2216" s="36"/>
      <c r="P2216" s="33"/>
      <c r="BP2216" s="29"/>
      <c r="BQ2216" s="29"/>
    </row>
    <row r="2217" spans="13:69" ht="12.75">
      <c r="M2217" s="37"/>
      <c r="N2217" s="37"/>
      <c r="O2217" s="36"/>
      <c r="P2217" s="33"/>
      <c r="BP2217" s="29"/>
      <c r="BQ2217" s="29"/>
    </row>
    <row r="2218" spans="13:69" ht="12.75">
      <c r="M2218" s="37"/>
      <c r="N2218" s="37"/>
      <c r="O2218" s="36"/>
      <c r="P2218" s="33"/>
      <c r="BP2218" s="29"/>
      <c r="BQ2218" s="29"/>
    </row>
    <row r="2219" spans="13:69" ht="12.75">
      <c r="M2219" s="37"/>
      <c r="N2219" s="37"/>
      <c r="O2219" s="36"/>
      <c r="P2219" s="33"/>
      <c r="BP2219" s="29"/>
      <c r="BQ2219" s="29"/>
    </row>
    <row r="2220" spans="13:69" ht="12.75">
      <c r="M2220" s="37"/>
      <c r="N2220" s="37"/>
      <c r="O2220" s="36"/>
      <c r="P2220" s="33"/>
      <c r="BP2220" s="29"/>
      <c r="BQ2220" s="29"/>
    </row>
    <row r="2221" spans="13:69" ht="12.75">
      <c r="M2221" s="37"/>
      <c r="N2221" s="37"/>
      <c r="O2221" s="36"/>
      <c r="P2221" s="33"/>
      <c r="BP2221" s="29"/>
      <c r="BQ2221" s="29"/>
    </row>
    <row r="2222" spans="13:69" ht="12.75">
      <c r="M2222" s="37"/>
      <c r="N2222" s="37"/>
      <c r="O2222" s="36"/>
      <c r="P2222" s="33"/>
      <c r="BP2222" s="29"/>
      <c r="BQ2222" s="29"/>
    </row>
    <row r="2223" spans="13:69" ht="12.75">
      <c r="M2223" s="37"/>
      <c r="N2223" s="37"/>
      <c r="O2223" s="36"/>
      <c r="P2223" s="33"/>
      <c r="BP2223" s="29"/>
      <c r="BQ2223" s="29"/>
    </row>
    <row r="2224" spans="13:69" ht="12.75">
      <c r="M2224" s="37"/>
      <c r="N2224" s="37"/>
      <c r="O2224" s="36"/>
      <c r="P2224" s="33"/>
      <c r="BP2224" s="29"/>
      <c r="BQ2224" s="29"/>
    </row>
    <row r="2225" spans="13:69" ht="12.75">
      <c r="M2225" s="37"/>
      <c r="N2225" s="37"/>
      <c r="O2225" s="36"/>
      <c r="P2225" s="33"/>
      <c r="BP2225" s="29"/>
      <c r="BQ2225" s="29"/>
    </row>
    <row r="2226" spans="13:69" ht="12.75">
      <c r="M2226" s="37"/>
      <c r="N2226" s="37"/>
      <c r="O2226" s="36"/>
      <c r="P2226" s="33"/>
      <c r="BP2226" s="29"/>
      <c r="BQ2226" s="29"/>
    </row>
    <row r="2227" spans="13:69" ht="12.75">
      <c r="M2227" s="37"/>
      <c r="N2227" s="37"/>
      <c r="O2227" s="36"/>
      <c r="P2227" s="33"/>
      <c r="BP2227" s="29"/>
      <c r="BQ2227" s="29"/>
    </row>
    <row r="2228" spans="13:69" ht="12.75">
      <c r="M2228" s="37"/>
      <c r="N2228" s="37"/>
      <c r="O2228" s="36"/>
      <c r="P2228" s="33"/>
      <c r="BP2228" s="29"/>
      <c r="BQ2228" s="29"/>
    </row>
    <row r="2229" spans="13:69" ht="12.75">
      <c r="M2229" s="37"/>
      <c r="N2229" s="37"/>
      <c r="O2229" s="36"/>
      <c r="P2229" s="33"/>
      <c r="BP2229" s="29"/>
      <c r="BQ2229" s="29"/>
    </row>
    <row r="2230" spans="13:69" ht="12.75">
      <c r="M2230" s="37"/>
      <c r="N2230" s="37"/>
      <c r="O2230" s="36"/>
      <c r="P2230" s="33"/>
      <c r="BP2230" s="29"/>
      <c r="BQ2230" s="29"/>
    </row>
    <row r="2231" spans="13:69" ht="12.75">
      <c r="M2231" s="37"/>
      <c r="N2231" s="37"/>
      <c r="O2231" s="36"/>
      <c r="P2231" s="33"/>
      <c r="BP2231" s="29"/>
      <c r="BQ2231" s="29"/>
    </row>
    <row r="2232" spans="13:69" ht="12.75">
      <c r="M2232" s="37"/>
      <c r="N2232" s="37"/>
      <c r="O2232" s="36"/>
      <c r="P2232" s="33"/>
      <c r="BP2232" s="29"/>
      <c r="BQ2232" s="29"/>
    </row>
    <row r="2233" spans="13:69" ht="12.75">
      <c r="M2233" s="37"/>
      <c r="N2233" s="37"/>
      <c r="O2233" s="36"/>
      <c r="P2233" s="33"/>
      <c r="BP2233" s="29"/>
      <c r="BQ2233" s="29"/>
    </row>
    <row r="2234" spans="13:69" ht="12.75">
      <c r="M2234" s="37"/>
      <c r="N2234" s="37"/>
      <c r="O2234" s="36"/>
      <c r="P2234" s="33"/>
      <c r="BP2234" s="29"/>
      <c r="BQ2234" s="29"/>
    </row>
    <row r="2235" spans="13:69" ht="12.75">
      <c r="M2235" s="37"/>
      <c r="N2235" s="37"/>
      <c r="O2235" s="36"/>
      <c r="P2235" s="33"/>
      <c r="BP2235" s="29"/>
      <c r="BQ2235" s="29"/>
    </row>
    <row r="2236" spans="13:69" ht="12.75">
      <c r="M2236" s="37"/>
      <c r="N2236" s="37"/>
      <c r="O2236" s="36"/>
      <c r="P2236" s="33"/>
      <c r="BP2236" s="29"/>
      <c r="BQ2236" s="29"/>
    </row>
    <row r="2237" spans="13:69" ht="12.75">
      <c r="M2237" s="37"/>
      <c r="N2237" s="37"/>
      <c r="O2237" s="36"/>
      <c r="P2237" s="33"/>
      <c r="BP2237" s="29"/>
      <c r="BQ2237" s="29"/>
    </row>
    <row r="2238" spans="13:69" ht="12.75">
      <c r="M2238" s="37"/>
      <c r="N2238" s="37"/>
      <c r="O2238" s="36"/>
      <c r="P2238" s="33"/>
      <c r="BP2238" s="29"/>
      <c r="BQ2238" s="29"/>
    </row>
    <row r="2239" spans="13:69" ht="12.75">
      <c r="M2239" s="37"/>
      <c r="N2239" s="37"/>
      <c r="O2239" s="36"/>
      <c r="P2239" s="33"/>
      <c r="BP2239" s="29"/>
      <c r="BQ2239" s="29"/>
    </row>
    <row r="2240" spans="13:69" ht="12.75">
      <c r="M2240" s="37"/>
      <c r="N2240" s="37"/>
      <c r="O2240" s="36"/>
      <c r="P2240" s="33"/>
      <c r="BP2240" s="29"/>
      <c r="BQ2240" s="29"/>
    </row>
    <row r="2241" spans="13:69" ht="12.75">
      <c r="M2241" s="37"/>
      <c r="N2241" s="37"/>
      <c r="O2241" s="36"/>
      <c r="P2241" s="33"/>
      <c r="BP2241" s="29"/>
      <c r="BQ2241" s="29"/>
    </row>
    <row r="2242" spans="13:69" ht="12.75">
      <c r="M2242" s="37"/>
      <c r="N2242" s="37"/>
      <c r="O2242" s="36"/>
      <c r="P2242" s="33"/>
      <c r="BP2242" s="29"/>
      <c r="BQ2242" s="29"/>
    </row>
    <row r="2243" spans="13:69" ht="12.75">
      <c r="M2243" s="37"/>
      <c r="N2243" s="37"/>
      <c r="O2243" s="36"/>
      <c r="P2243" s="33"/>
      <c r="BP2243" s="29"/>
      <c r="BQ2243" s="29"/>
    </row>
    <row r="2244" spans="13:69" ht="12.75">
      <c r="M2244" s="37"/>
      <c r="N2244" s="37"/>
      <c r="O2244" s="36"/>
      <c r="P2244" s="33"/>
      <c r="BP2244" s="29"/>
      <c r="BQ2244" s="29"/>
    </row>
    <row r="2245" spans="13:69" ht="12.75">
      <c r="M2245" s="37"/>
      <c r="N2245" s="37"/>
      <c r="O2245" s="36"/>
      <c r="P2245" s="33"/>
      <c r="BP2245" s="29"/>
      <c r="BQ2245" s="29"/>
    </row>
    <row r="2246" spans="13:69" ht="12.75">
      <c r="M2246" s="37"/>
      <c r="N2246" s="37"/>
      <c r="O2246" s="36"/>
      <c r="P2246" s="33"/>
      <c r="BP2246" s="29"/>
      <c r="BQ2246" s="29"/>
    </row>
  </sheetData>
  <printOptions/>
  <pageMargins left="0.75" right="0.75" top="1" bottom="1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31"/>
  <sheetViews>
    <sheetView tabSelected="1" workbookViewId="0" topLeftCell="A1">
      <selection activeCell="D17" sqref="D17"/>
    </sheetView>
  </sheetViews>
  <sheetFormatPr defaultColWidth="9.140625" defaultRowHeight="12.75"/>
  <sheetData>
    <row r="1" spans="1:11" ht="12.75">
      <c r="A1" s="80"/>
      <c r="B1" s="80"/>
      <c r="C1" s="80"/>
      <c r="D1" s="80"/>
      <c r="E1" s="80"/>
      <c r="F1" s="80"/>
      <c r="G1" s="44"/>
      <c r="H1" s="45"/>
      <c r="I1" s="45"/>
      <c r="J1" s="45"/>
      <c r="K1" s="48"/>
    </row>
    <row r="2" spans="1:11" ht="12.75">
      <c r="A2" s="50" t="s">
        <v>0</v>
      </c>
      <c r="B2" s="51" t="s">
        <v>4</v>
      </c>
      <c r="C2" s="80"/>
      <c r="D2" s="80"/>
      <c r="E2" s="80"/>
      <c r="F2" s="80"/>
      <c r="G2" s="49" t="s">
        <v>32</v>
      </c>
      <c r="H2" s="81"/>
      <c r="I2" s="51">
        <f>'CLASSA (3)'!C10</f>
        <v>29.883582089552235</v>
      </c>
      <c r="J2" s="51" t="s">
        <v>24</v>
      </c>
      <c r="K2" s="54"/>
    </row>
    <row r="3" spans="1:11" ht="12.75">
      <c r="A3" s="17">
        <v>14.2</v>
      </c>
      <c r="B3" s="17">
        <v>0.4</v>
      </c>
      <c r="C3" s="80"/>
      <c r="D3" s="80"/>
      <c r="E3" s="80"/>
      <c r="F3" s="80"/>
      <c r="G3" s="49"/>
      <c r="H3" s="51"/>
      <c r="I3" s="51"/>
      <c r="J3" s="51"/>
      <c r="K3" s="54"/>
    </row>
    <row r="4" spans="1:11" ht="12.75">
      <c r="A4" s="80"/>
      <c r="B4" s="80"/>
      <c r="C4" s="80"/>
      <c r="D4" s="80"/>
      <c r="E4" s="80"/>
      <c r="F4" s="80"/>
      <c r="G4" s="49" t="s">
        <v>34</v>
      </c>
      <c r="H4" s="51"/>
      <c r="I4" s="51"/>
      <c r="J4" s="51"/>
      <c r="K4" s="54"/>
    </row>
    <row r="5" spans="1:11" ht="13.5" thickBot="1">
      <c r="A5" s="80"/>
      <c r="B5" s="80"/>
      <c r="C5" s="80"/>
      <c r="D5" s="80"/>
      <c r="E5" s="80"/>
      <c r="F5" s="80"/>
      <c r="G5" s="62"/>
      <c r="H5" s="82" t="s">
        <v>35</v>
      </c>
      <c r="I5" s="63">
        <f>'CLASSA (3)'!C13</f>
        <v>-4.5</v>
      </c>
      <c r="J5" s="63" t="s">
        <v>2</v>
      </c>
      <c r="K5" s="67"/>
    </row>
    <row r="6" spans="1:11" ht="12.75">
      <c r="A6" s="80"/>
      <c r="B6" s="80"/>
      <c r="C6" s="80"/>
      <c r="D6" s="80"/>
      <c r="E6" s="80"/>
      <c r="F6" s="80"/>
      <c r="G6" s="49" t="s">
        <v>33</v>
      </c>
      <c r="H6" s="51"/>
      <c r="I6" s="51">
        <f>'CLASSA (3)'!C14</f>
        <v>82.43999999999997</v>
      </c>
      <c r="J6" s="51" t="s">
        <v>26</v>
      </c>
      <c r="K6" s="54"/>
    </row>
    <row r="7" spans="1:11" ht="12.75">
      <c r="A7" s="80"/>
      <c r="B7" s="80"/>
      <c r="C7" s="80"/>
      <c r="D7" s="80"/>
      <c r="E7" s="80"/>
      <c r="F7" s="80"/>
      <c r="G7" s="83"/>
      <c r="H7" s="51"/>
      <c r="I7" s="51"/>
      <c r="J7" s="51"/>
      <c r="K7" s="54"/>
    </row>
    <row r="8" spans="1:11" ht="12.75">
      <c r="A8" s="80"/>
      <c r="B8" s="80"/>
      <c r="C8" s="80"/>
      <c r="D8" s="80"/>
      <c r="E8" s="80"/>
      <c r="F8" s="80"/>
      <c r="G8" s="49" t="s">
        <v>34</v>
      </c>
      <c r="H8" s="51"/>
      <c r="I8" s="51"/>
      <c r="J8" s="51"/>
      <c r="K8" s="54"/>
    </row>
    <row r="9" spans="1:11" ht="12.75">
      <c r="A9" s="80"/>
      <c r="B9" s="80"/>
      <c r="C9" s="80"/>
      <c r="D9" s="80"/>
      <c r="E9" s="80"/>
      <c r="F9" s="80"/>
      <c r="G9" s="49"/>
      <c r="H9" s="81" t="s">
        <v>35</v>
      </c>
      <c r="I9" s="51">
        <f>'CLASSA (3)'!C17</f>
        <v>1.5</v>
      </c>
      <c r="J9" s="51" t="s">
        <v>2</v>
      </c>
      <c r="K9" s="54"/>
    </row>
    <row r="10" spans="1:11" ht="13.5" thickBot="1">
      <c r="A10" s="80"/>
      <c r="B10" s="80"/>
      <c r="C10" s="80"/>
      <c r="D10" s="80"/>
      <c r="E10" s="80"/>
      <c r="F10" s="80"/>
      <c r="G10" s="62"/>
      <c r="H10" s="63"/>
      <c r="I10" s="63"/>
      <c r="J10" s="63"/>
      <c r="K10" s="67"/>
    </row>
    <row r="11" spans="7:11" ht="12.75">
      <c r="G11" s="27"/>
      <c r="H11" s="27"/>
      <c r="I11" s="27"/>
      <c r="J11" s="27"/>
      <c r="K11" s="27"/>
    </row>
    <row r="12" spans="7:11" ht="12.75">
      <c r="G12" s="27"/>
      <c r="H12" s="27"/>
      <c r="I12" s="27"/>
      <c r="J12" s="27"/>
      <c r="K12" s="27"/>
    </row>
    <row r="14" spans="1:11" ht="12.75">
      <c r="A14" s="1"/>
      <c r="B14" s="2" t="s">
        <v>0</v>
      </c>
      <c r="C14" s="3" t="s">
        <v>1</v>
      </c>
      <c r="D14" s="84">
        <f>A3</f>
        <v>14.2</v>
      </c>
      <c r="E14" s="1" t="s">
        <v>2</v>
      </c>
      <c r="F14" s="1"/>
      <c r="G14" s="4" t="s">
        <v>3</v>
      </c>
      <c r="H14" s="5"/>
      <c r="I14" s="1"/>
      <c r="J14" s="1"/>
      <c r="K14" s="1"/>
    </row>
    <row r="15" spans="1:11" ht="12.75">
      <c r="A15" s="1"/>
      <c r="B15" s="1" t="s">
        <v>4</v>
      </c>
      <c r="C15" s="3" t="s">
        <v>1</v>
      </c>
      <c r="D15" s="84">
        <f>B3</f>
        <v>0.4</v>
      </c>
      <c r="E15" s="1" t="s">
        <v>2</v>
      </c>
      <c r="F15" s="1"/>
      <c r="G15" s="6" t="s">
        <v>5</v>
      </c>
      <c r="H15" s="7">
        <f>SUM(C30:J30)/F21</f>
        <v>12.671641791044776</v>
      </c>
      <c r="I15" s="1"/>
      <c r="J15" s="1"/>
      <c r="K15" s="1"/>
    </row>
    <row r="16" spans="1:11" ht="12.75">
      <c r="A16" s="1"/>
      <c r="B16" s="1" t="s">
        <v>6</v>
      </c>
      <c r="C16" s="1"/>
      <c r="D16" s="17">
        <v>-4.7</v>
      </c>
      <c r="E16" s="1" t="s">
        <v>2</v>
      </c>
      <c r="F16" s="1"/>
      <c r="G16" s="9" t="s">
        <v>7</v>
      </c>
      <c r="H16" s="10">
        <f>SUM(C28:J28)-H15</f>
        <v>30.52835820895522</v>
      </c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20" t="s">
        <v>18</v>
      </c>
      <c r="H17" s="21"/>
      <c r="I17" s="1"/>
      <c r="J17" s="1"/>
      <c r="K17" s="1"/>
    </row>
    <row r="18" spans="1:11" ht="12.75">
      <c r="A18" s="1"/>
      <c r="B18" s="1"/>
      <c r="C18" s="11">
        <v>8</v>
      </c>
      <c r="D18" s="1"/>
      <c r="E18" s="1"/>
      <c r="F18" s="1"/>
      <c r="G18" s="22"/>
      <c r="H18" s="23">
        <f>MAX(C31:J31)</f>
        <v>46.75970149253727</v>
      </c>
      <c r="I18" s="1"/>
      <c r="J18" s="1"/>
      <c r="K18" s="1"/>
    </row>
    <row r="19" spans="1:11" ht="12.75">
      <c r="A19" s="1"/>
      <c r="B19" s="1"/>
      <c r="C19" s="1"/>
      <c r="D19" s="1" t="s">
        <v>8</v>
      </c>
      <c r="E19" s="1"/>
      <c r="F19" s="1"/>
      <c r="G19" s="1"/>
      <c r="H19" s="1"/>
      <c r="I19" s="1"/>
      <c r="J19" s="1" t="s">
        <v>9</v>
      </c>
      <c r="K19" s="1"/>
    </row>
    <row r="20" spans="1:11" ht="12.75">
      <c r="A20" s="1"/>
      <c r="B20" s="12"/>
      <c r="C20" s="1"/>
      <c r="D20" s="1"/>
      <c r="E20" s="1"/>
      <c r="F20" s="1"/>
      <c r="G20" s="1"/>
      <c r="H20" s="1"/>
      <c r="I20" s="3"/>
      <c r="J20" s="12"/>
      <c r="K20" s="1"/>
    </row>
    <row r="21" spans="1:11" ht="12.75">
      <c r="A21" s="1"/>
      <c r="B21" s="3" t="s">
        <v>8</v>
      </c>
      <c r="C21" s="1"/>
      <c r="D21" s="1"/>
      <c r="E21" s="1"/>
      <c r="F21" s="12">
        <f>D14-2*D15</f>
        <v>13.399999999999999</v>
      </c>
      <c r="G21" s="1"/>
      <c r="H21" s="1"/>
      <c r="I21" s="1"/>
      <c r="J21" s="1">
        <f>D15</f>
        <v>0.4</v>
      </c>
      <c r="K21" s="1"/>
    </row>
    <row r="22" spans="1:11" ht="12.75">
      <c r="A22" s="1"/>
      <c r="B22" s="1"/>
      <c r="C22" s="1"/>
      <c r="D22" s="1"/>
      <c r="E22" s="1"/>
      <c r="F22" s="1">
        <f>F21+J21</f>
        <v>13.799999999999999</v>
      </c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3" t="s">
        <v>10</v>
      </c>
      <c r="C24" s="13">
        <v>2.7</v>
      </c>
      <c r="D24" s="13">
        <v>2.7</v>
      </c>
      <c r="E24" s="13">
        <v>11.4</v>
      </c>
      <c r="F24" s="13">
        <v>11.4</v>
      </c>
      <c r="G24" s="13">
        <v>6.8</v>
      </c>
      <c r="H24" s="13">
        <v>6.8</v>
      </c>
      <c r="I24" s="13">
        <v>6.8</v>
      </c>
      <c r="J24" s="13">
        <v>6.8</v>
      </c>
      <c r="K24" s="1"/>
    </row>
    <row r="25" spans="1:11" ht="12.75">
      <c r="A25" s="1"/>
      <c r="B25" s="13" t="s">
        <v>11</v>
      </c>
      <c r="C25" s="13">
        <f>D16</f>
        <v>-4.7</v>
      </c>
      <c r="D25" s="13">
        <v>1.1</v>
      </c>
      <c r="E25" s="13">
        <v>3.2</v>
      </c>
      <c r="F25" s="13">
        <v>1.2</v>
      </c>
      <c r="G25" s="13">
        <v>4.3</v>
      </c>
      <c r="H25" s="13">
        <v>3</v>
      </c>
      <c r="I25" s="13">
        <v>3</v>
      </c>
      <c r="J25" s="13">
        <v>3</v>
      </c>
      <c r="K25" s="1"/>
    </row>
    <row r="26" spans="1:11" ht="12.75">
      <c r="A26" s="1"/>
      <c r="B26" s="13" t="s">
        <v>12</v>
      </c>
      <c r="C26" s="13">
        <f>C25</f>
        <v>-4.7</v>
      </c>
      <c r="D26" s="13">
        <f aca="true" t="shared" si="0" ref="D26:J26">ROUND(C26+D25,3)</f>
        <v>-3.6</v>
      </c>
      <c r="E26" s="13">
        <f t="shared" si="0"/>
        <v>-0.4</v>
      </c>
      <c r="F26" s="13">
        <f t="shared" si="0"/>
        <v>0.8</v>
      </c>
      <c r="G26" s="13">
        <f t="shared" si="0"/>
        <v>5.1</v>
      </c>
      <c r="H26" s="13">
        <f t="shared" si="0"/>
        <v>8.1</v>
      </c>
      <c r="I26" s="13">
        <f t="shared" si="0"/>
        <v>11.1</v>
      </c>
      <c r="J26" s="13">
        <f t="shared" si="0"/>
        <v>14.1</v>
      </c>
      <c r="K26" s="1"/>
    </row>
    <row r="27" spans="1:11" ht="12.75">
      <c r="A27" s="14" t="s">
        <v>13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5" t="s">
        <v>14</v>
      </c>
      <c r="B28" s="16"/>
      <c r="C28" s="13">
        <f aca="true" t="shared" si="1" ref="C28:J28">IF(OR(C26&gt;$F22,C26&lt;-$J21),0,C24)</f>
        <v>0</v>
      </c>
      <c r="D28" s="13">
        <f t="shared" si="1"/>
        <v>0</v>
      </c>
      <c r="E28" s="13">
        <f t="shared" si="1"/>
        <v>11.4</v>
      </c>
      <c r="F28" s="13">
        <f t="shared" si="1"/>
        <v>11.4</v>
      </c>
      <c r="G28" s="13">
        <f t="shared" si="1"/>
        <v>6.8</v>
      </c>
      <c r="H28" s="13">
        <f t="shared" si="1"/>
        <v>6.8</v>
      </c>
      <c r="I28" s="13">
        <f t="shared" si="1"/>
        <v>6.8</v>
      </c>
      <c r="J28" s="13">
        <f t="shared" si="1"/>
        <v>0</v>
      </c>
      <c r="K28" s="1"/>
    </row>
    <row r="29" spans="1:11" ht="12.75" customHeight="1">
      <c r="A29" s="15" t="s">
        <v>15</v>
      </c>
      <c r="B29" s="16"/>
      <c r="C29" s="13">
        <f aca="true" t="shared" si="2" ref="C29:J29">IF(AND($F22&gt;C26,C26&gt;-$J21),C26,IF(OR(C26=$F22,C26=-$J21),C26,0))</f>
        <v>0</v>
      </c>
      <c r="D29" s="13">
        <f t="shared" si="2"/>
        <v>0</v>
      </c>
      <c r="E29" s="13">
        <f t="shared" si="2"/>
        <v>-0.4</v>
      </c>
      <c r="F29" s="13">
        <f t="shared" si="2"/>
        <v>0.8</v>
      </c>
      <c r="G29" s="13">
        <f t="shared" si="2"/>
        <v>5.1</v>
      </c>
      <c r="H29" s="13">
        <f t="shared" si="2"/>
        <v>8.1</v>
      </c>
      <c r="I29" s="13">
        <f t="shared" si="2"/>
        <v>11.1</v>
      </c>
      <c r="J29" s="13">
        <f t="shared" si="2"/>
        <v>0</v>
      </c>
      <c r="K29" s="1"/>
    </row>
    <row r="30" spans="1:11" ht="12.75">
      <c r="A30" s="15" t="s">
        <v>16</v>
      </c>
      <c r="B30" s="16"/>
      <c r="C30" s="13">
        <f aca="true" t="shared" si="3" ref="C30:J30">C28*C29</f>
        <v>0</v>
      </c>
      <c r="D30" s="13">
        <f t="shared" si="3"/>
        <v>0</v>
      </c>
      <c r="E30" s="13">
        <f t="shared" si="3"/>
        <v>-4.5600000000000005</v>
      </c>
      <c r="F30" s="13">
        <f t="shared" si="3"/>
        <v>9.120000000000001</v>
      </c>
      <c r="G30" s="13">
        <f t="shared" si="3"/>
        <v>34.68</v>
      </c>
      <c r="H30" s="13">
        <f t="shared" si="3"/>
        <v>55.08</v>
      </c>
      <c r="I30" s="13">
        <f t="shared" si="3"/>
        <v>75.47999999999999</v>
      </c>
      <c r="J30" s="13">
        <f t="shared" si="3"/>
        <v>0</v>
      </c>
      <c r="K30" s="1"/>
    </row>
    <row r="31" spans="1:11" ht="12.75">
      <c r="A31" s="19" t="s">
        <v>17</v>
      </c>
      <c r="B31" s="16"/>
      <c r="C31" s="13">
        <f>IF(C28=0,0,H16*C29)</f>
        <v>0</v>
      </c>
      <c r="D31" s="13">
        <f>IF(D28=0,0,H16*D29-C28*(D29-C29))</f>
        <v>0</v>
      </c>
      <c r="E31" s="13">
        <f>IF(E28=0,0,H16*E29-C28*(E29-C29)-D28*(E29-D29))</f>
        <v>-12.211343283582089</v>
      </c>
      <c r="F31" s="13">
        <f>IF(F28=0,0,H16*F29-C28*(F29-C29)-D28*(F29-D29)-E28*(F29-E29))</f>
        <v>10.742686567164174</v>
      </c>
      <c r="G31" s="13">
        <f>IF(G28=0,0,H16*G29-C28*(G29-C29)-D28*(G29-D29)-E28*(G29-E29)-F28*(G29-F29))</f>
        <v>43.97462686567161</v>
      </c>
      <c r="H31" s="13">
        <f>IF(H28=0,0,H16*H29-C28*(H29-C29)-D28*(H29-D29)-E28*(H29-E29)-F28*(H29-F29)-G28*(H29-G29))</f>
        <v>46.75970149253727</v>
      </c>
      <c r="I31" s="13">
        <f>IF(I28=0,0,H16*I29-C28*(I29-C29)-D28*(I29-D29)-E28*(I29-E29)-F28*(I29-F29)-G28*(I29-G29)-H28*(I29-H29))</f>
        <v>29.144776119402927</v>
      </c>
      <c r="J31" s="13">
        <f>IF(J28=0,0,H16*J29-C28*(J29-C29)-D28*(J29-D29)-E28*(J29-E29)-F28*(J29-F29)-G28*(J29-G29)-H28*(J29-H29)-I28*(J29-I29))</f>
        <v>0</v>
      </c>
      <c r="K31" s="1"/>
    </row>
  </sheetData>
  <sheetProtection password="CF7A"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Y193"/>
  <sheetViews>
    <sheetView workbookViewId="0" topLeftCell="A1">
      <selection activeCell="B4" sqref="B4"/>
    </sheetView>
  </sheetViews>
  <sheetFormatPr defaultColWidth="9.140625" defaultRowHeight="12.75"/>
  <cols>
    <col min="1" max="14" width="9.140625" style="27" customWidth="1"/>
    <col min="15" max="15" width="12.28125" style="27" customWidth="1"/>
    <col min="16" max="76" width="9.140625" style="27" customWidth="1"/>
    <col min="77" max="77" width="14.28125" style="27" customWidth="1"/>
    <col min="78" max="16384" width="9.140625" style="27" customWidth="1"/>
  </cols>
  <sheetData>
    <row r="1" spans="3:77" ht="12.75">
      <c r="C1" s="28"/>
      <c r="G1" s="31" t="s">
        <v>29</v>
      </c>
      <c r="H1" s="31" t="s">
        <v>27</v>
      </c>
      <c r="I1" s="27" t="s">
        <v>31</v>
      </c>
      <c r="J1" s="27" t="str">
        <f aca="true" t="shared" si="0" ref="J1:L2">BW1</f>
        <v>RB =</v>
      </c>
      <c r="K1" s="27" t="str">
        <f t="shared" si="0"/>
        <v>RA=</v>
      </c>
      <c r="L1" s="27" t="str">
        <f t="shared" si="0"/>
        <v>MAX MOMENT =</v>
      </c>
      <c r="M1" s="30" t="s">
        <v>0</v>
      </c>
      <c r="N1" s="27" t="s">
        <v>4</v>
      </c>
      <c r="O1" s="27" t="s">
        <v>19</v>
      </c>
      <c r="BW1" s="31" t="s">
        <v>5</v>
      </c>
      <c r="BX1" s="31" t="s">
        <v>7</v>
      </c>
      <c r="BY1" s="27" t="s">
        <v>18</v>
      </c>
    </row>
    <row r="2" spans="1:77" ht="12.75">
      <c r="A2" s="30" t="s">
        <v>0</v>
      </c>
      <c r="B2" s="27" t="s">
        <v>4</v>
      </c>
      <c r="C2" s="28"/>
      <c r="G2" s="27">
        <f aca="true" t="shared" si="1" ref="G2:G33">IF(L2=$C$14,O2,0)</f>
        <v>0</v>
      </c>
      <c r="H2" s="27">
        <f>IF($C$10=I2,O2,0)</f>
        <v>0</v>
      </c>
      <c r="I2" s="27">
        <f>MAX(J2:K2)</f>
        <v>6.8</v>
      </c>
      <c r="J2" s="27">
        <f t="shared" si="0"/>
        <v>0</v>
      </c>
      <c r="K2" s="27">
        <f t="shared" si="0"/>
        <v>6.8</v>
      </c>
      <c r="L2" s="27">
        <f t="shared" si="0"/>
        <v>0</v>
      </c>
      <c r="M2" s="37">
        <f>$A$3</f>
        <v>14.2</v>
      </c>
      <c r="N2" s="37">
        <f>$B$3</f>
        <v>0.4</v>
      </c>
      <c r="O2" s="36">
        <v>-18.8</v>
      </c>
      <c r="P2" s="33">
        <f>M2-2*N2</f>
        <v>13.399999999999999</v>
      </c>
      <c r="Q2" s="27">
        <f>P2+R2</f>
        <v>13.799999999999999</v>
      </c>
      <c r="R2" s="27">
        <f>N2</f>
        <v>0.4</v>
      </c>
      <c r="S2" s="27">
        <v>2.7</v>
      </c>
      <c r="T2" s="27">
        <v>2.7</v>
      </c>
      <c r="U2" s="27">
        <v>11.4</v>
      </c>
      <c r="V2" s="27">
        <v>11.4</v>
      </c>
      <c r="W2" s="27">
        <v>6.8</v>
      </c>
      <c r="X2" s="27">
        <v>6.8</v>
      </c>
      <c r="Y2" s="27">
        <v>6.8</v>
      </c>
      <c r="Z2" s="27">
        <v>6.8</v>
      </c>
      <c r="AA2" s="27">
        <f>O2</f>
        <v>-18.8</v>
      </c>
      <c r="AB2" s="27">
        <v>1.1</v>
      </c>
      <c r="AC2" s="27">
        <v>3.2</v>
      </c>
      <c r="AD2" s="27">
        <v>1.2</v>
      </c>
      <c r="AE2" s="27">
        <v>4.3</v>
      </c>
      <c r="AF2" s="27">
        <v>3</v>
      </c>
      <c r="AG2" s="27">
        <v>3</v>
      </c>
      <c r="AH2" s="27">
        <v>3</v>
      </c>
      <c r="AI2" s="27">
        <f>AA2</f>
        <v>-18.8</v>
      </c>
      <c r="AJ2" s="27">
        <f aca="true" t="shared" si="2" ref="AJ2:AP2">ROUND(AI2+AB2,3)</f>
        <v>-17.7</v>
      </c>
      <c r="AK2" s="27">
        <f t="shared" si="2"/>
        <v>-14.5</v>
      </c>
      <c r="AL2" s="27">
        <f t="shared" si="2"/>
        <v>-13.3</v>
      </c>
      <c r="AM2" s="27">
        <f t="shared" si="2"/>
        <v>-9</v>
      </c>
      <c r="AN2" s="27">
        <f t="shared" si="2"/>
        <v>-6</v>
      </c>
      <c r="AO2" s="27">
        <f t="shared" si="2"/>
        <v>-3</v>
      </c>
      <c r="AP2" s="27">
        <f t="shared" si="2"/>
        <v>0</v>
      </c>
      <c r="AQ2" s="27">
        <f aca="true" t="shared" si="3" ref="AQ2:AX2">IF(OR(AI2&gt;$Q2,AI2&lt;-$R2),0,S2)</f>
        <v>0</v>
      </c>
      <c r="AR2" s="27">
        <f t="shared" si="3"/>
        <v>0</v>
      </c>
      <c r="AS2" s="27">
        <f t="shared" si="3"/>
        <v>0</v>
      </c>
      <c r="AT2" s="27">
        <f t="shared" si="3"/>
        <v>0</v>
      </c>
      <c r="AU2" s="27">
        <f t="shared" si="3"/>
        <v>0</v>
      </c>
      <c r="AV2" s="27">
        <f t="shared" si="3"/>
        <v>0</v>
      </c>
      <c r="AW2" s="27">
        <f t="shared" si="3"/>
        <v>0</v>
      </c>
      <c r="AX2" s="27">
        <f t="shared" si="3"/>
        <v>6.8</v>
      </c>
      <c r="AY2" s="27">
        <f aca="true" t="shared" si="4" ref="AY2:BF2">IF(AND($Q2&gt;AI2,AI2&gt;-$R2),AI2,IF(OR(AI2=$Q2,AI2=-$R2),AI2,0))</f>
        <v>0</v>
      </c>
      <c r="AZ2" s="27">
        <f t="shared" si="4"/>
        <v>0</v>
      </c>
      <c r="BA2" s="27">
        <f t="shared" si="4"/>
        <v>0</v>
      </c>
      <c r="BB2" s="27">
        <f t="shared" si="4"/>
        <v>0</v>
      </c>
      <c r="BC2" s="27">
        <f t="shared" si="4"/>
        <v>0</v>
      </c>
      <c r="BD2" s="27">
        <f t="shared" si="4"/>
        <v>0</v>
      </c>
      <c r="BE2" s="27">
        <f t="shared" si="4"/>
        <v>0</v>
      </c>
      <c r="BF2" s="27">
        <f t="shared" si="4"/>
        <v>0</v>
      </c>
      <c r="BG2" s="27">
        <f aca="true" t="shared" si="5" ref="BG2:BN2">AQ2*AY2</f>
        <v>0</v>
      </c>
      <c r="BH2" s="27">
        <f t="shared" si="5"/>
        <v>0</v>
      </c>
      <c r="BI2" s="27">
        <f t="shared" si="5"/>
        <v>0</v>
      </c>
      <c r="BJ2" s="27">
        <f t="shared" si="5"/>
        <v>0</v>
      </c>
      <c r="BK2" s="27">
        <f t="shared" si="5"/>
        <v>0</v>
      </c>
      <c r="BL2" s="27">
        <f t="shared" si="5"/>
        <v>0</v>
      </c>
      <c r="BM2" s="27">
        <f t="shared" si="5"/>
        <v>0</v>
      </c>
      <c r="BN2" s="27">
        <f t="shared" si="5"/>
        <v>0</v>
      </c>
      <c r="BO2" s="27">
        <f>IF(AQ2=0,0,BX2*AY2)</f>
        <v>0</v>
      </c>
      <c r="BP2" s="27">
        <f>IF(AR2=0,0,BX2*AZ2-AQ2*(AZ2-AY2))</f>
        <v>0</v>
      </c>
      <c r="BQ2" s="27">
        <f>IF(AS2=0,0,BX2*BA2-AQ2*(BA2-AY2)-AR2*(BA2-AZ2))</f>
        <v>0</v>
      </c>
      <c r="BR2" s="27">
        <f>IF(AT2=0,0,BX2*BB2-AQ2*(BB2-AY2)-AR2*(BB2-AZ2)-AS2*(BB2-BA2))</f>
        <v>0</v>
      </c>
      <c r="BS2" s="27">
        <f>IF(AU2=0,0,BX2*BC2-AQ2*(BC2-AY2)-AR2*(BC2-AZ2)-AS2*(BC2-BA2)-AT2*(BC2-BB2))</f>
        <v>0</v>
      </c>
      <c r="BT2" s="27">
        <f>IF(AV2=0,0,BX2*BD2-AQ2*(BD2-AY2)-AR2*(BD2-AZ2)-AS2*(BD2-BA2)-AT2*(BD2-BB2)-AU2*(BD2-BC2))</f>
        <v>0</v>
      </c>
      <c r="BU2" s="27">
        <f>IF(AW2=0,0,BX2*BE2-AQ2*(BE2-AY2)-AR2*(BE2-AZ2)-AS2*(BE2-BA2)-AT2*(BE2-BB2)-AU2*(BE2-BC2)-AV2*(BE2-BD2))</f>
        <v>0</v>
      </c>
      <c r="BV2" s="27">
        <f>IF(AX2=0,0,BX2*BF2-AQ2*(BF2-AY2)-AR2*(BF2-AZ2)-AS2*(BF2-BA2)-AT2*(BF2-BB2)-AU2*(BF2-BC2)-AV2*(BF2-BD2)-AW2*(BF2-BE2))</f>
        <v>0</v>
      </c>
      <c r="BW2" s="29">
        <f>SUM(BG2:BN2)/P2</f>
        <v>0</v>
      </c>
      <c r="BX2" s="29">
        <f>SUM(AQ2:AX2)-BW2</f>
        <v>6.8</v>
      </c>
      <c r="BY2" s="27">
        <f>MAX(BO2:BV2)</f>
        <v>0</v>
      </c>
    </row>
    <row r="3" spans="1:77" ht="12.75">
      <c r="A3" s="18">
        <f>'CLASS A'!A3</f>
        <v>14.2</v>
      </c>
      <c r="B3" s="18">
        <f>'CLASS A'!B3</f>
        <v>0.4</v>
      </c>
      <c r="G3" s="27">
        <f t="shared" si="1"/>
        <v>0</v>
      </c>
      <c r="H3" s="27">
        <f aca="true" t="shared" si="6" ref="H3:H66">IF($C$10=I3,O3,0)</f>
        <v>0</v>
      </c>
      <c r="I3" s="27">
        <f aca="true" t="shared" si="7" ref="I3:I66">MAX(J3:K3)</f>
        <v>6.394029850746269</v>
      </c>
      <c r="J3" s="27">
        <f aca="true" t="shared" si="8" ref="J3:J66">BW3</f>
        <v>0.4059701492537314</v>
      </c>
      <c r="K3" s="27">
        <f aca="true" t="shared" si="9" ref="K3:K66">BX3</f>
        <v>6.394029850746269</v>
      </c>
      <c r="L3" s="27">
        <f aca="true" t="shared" si="10" ref="L3:L66">BY3</f>
        <v>5.115223880597015</v>
      </c>
      <c r="M3" s="37">
        <f aca="true" t="shared" si="11" ref="M3:M66">$A$3</f>
        <v>14.2</v>
      </c>
      <c r="N3" s="37">
        <f aca="true" t="shared" si="12" ref="N3:N66">$B$3</f>
        <v>0.4</v>
      </c>
      <c r="O3" s="36">
        <f>O2+0.8</f>
        <v>-18</v>
      </c>
      <c r="P3" s="33">
        <f aca="true" t="shared" si="13" ref="P3:P66">M3-2*N3</f>
        <v>13.399999999999999</v>
      </c>
      <c r="Q3" s="27">
        <f aca="true" t="shared" si="14" ref="Q3:Q66">P3+R3</f>
        <v>13.799999999999999</v>
      </c>
      <c r="R3" s="27">
        <f aca="true" t="shared" si="15" ref="R3:R66">N3</f>
        <v>0.4</v>
      </c>
      <c r="S3" s="27">
        <v>2.7</v>
      </c>
      <c r="T3" s="27">
        <v>2.7</v>
      </c>
      <c r="U3" s="27">
        <v>11.4</v>
      </c>
      <c r="V3" s="27">
        <v>11.4</v>
      </c>
      <c r="W3" s="27">
        <v>6.8</v>
      </c>
      <c r="X3" s="27">
        <v>6.8</v>
      </c>
      <c r="Y3" s="27">
        <v>6.8</v>
      </c>
      <c r="Z3" s="27">
        <v>6.8</v>
      </c>
      <c r="AA3" s="27">
        <f aca="true" t="shared" si="16" ref="AA3:AA66">O3</f>
        <v>-18</v>
      </c>
      <c r="AB3" s="27">
        <v>1.1</v>
      </c>
      <c r="AC3" s="27">
        <v>3.2</v>
      </c>
      <c r="AD3" s="27">
        <v>1.2</v>
      </c>
      <c r="AE3" s="27">
        <v>4.3</v>
      </c>
      <c r="AF3" s="27">
        <v>3</v>
      </c>
      <c r="AG3" s="27">
        <v>3</v>
      </c>
      <c r="AH3" s="27">
        <v>3</v>
      </c>
      <c r="AI3" s="27">
        <f aca="true" t="shared" si="17" ref="AI3:AI66">AA3</f>
        <v>-18</v>
      </c>
      <c r="AJ3" s="27">
        <f aca="true" t="shared" si="18" ref="AJ3:AJ66">ROUND(AI3+AB3,3)</f>
        <v>-16.9</v>
      </c>
      <c r="AK3" s="27">
        <f aca="true" t="shared" si="19" ref="AK3:AK66">ROUND(AJ3+AC3,3)</f>
        <v>-13.7</v>
      </c>
      <c r="AL3" s="27">
        <f aca="true" t="shared" si="20" ref="AL3:AL66">ROUND(AK3+AD3,3)</f>
        <v>-12.5</v>
      </c>
      <c r="AM3" s="27">
        <f aca="true" t="shared" si="21" ref="AM3:AM66">ROUND(AL3+AE3,3)</f>
        <v>-8.2</v>
      </c>
      <c r="AN3" s="27">
        <f aca="true" t="shared" si="22" ref="AN3:AN66">ROUND(AM3+AF3,3)</f>
        <v>-5.2</v>
      </c>
      <c r="AO3" s="27">
        <f aca="true" t="shared" si="23" ref="AO3:AO66">ROUND(AN3+AG3,3)</f>
        <v>-2.2</v>
      </c>
      <c r="AP3" s="27">
        <f aca="true" t="shared" si="24" ref="AP3:AP66">ROUND(AO3+AH3,3)</f>
        <v>0.8</v>
      </c>
      <c r="AQ3" s="27">
        <f aca="true" t="shared" si="25" ref="AQ3:AQ66">IF(OR(AI3&gt;$Q3,AI3&lt;-$R3),0,S3)</f>
        <v>0</v>
      </c>
      <c r="AR3" s="27">
        <f aca="true" t="shared" si="26" ref="AR3:AR66">IF(OR(AJ3&gt;$Q3,AJ3&lt;-$R3),0,T3)</f>
        <v>0</v>
      </c>
      <c r="AS3" s="27">
        <f aca="true" t="shared" si="27" ref="AS3:AS66">IF(OR(AK3&gt;$Q3,AK3&lt;-$R3),0,U3)</f>
        <v>0</v>
      </c>
      <c r="AT3" s="27">
        <f aca="true" t="shared" si="28" ref="AT3:AT66">IF(OR(AL3&gt;$Q3,AL3&lt;-$R3),0,V3)</f>
        <v>0</v>
      </c>
      <c r="AU3" s="27">
        <f aca="true" t="shared" si="29" ref="AU3:AU66">IF(OR(AM3&gt;$Q3,AM3&lt;-$R3),0,W3)</f>
        <v>0</v>
      </c>
      <c r="AV3" s="27">
        <f aca="true" t="shared" si="30" ref="AV3:AV66">IF(OR(AN3&gt;$Q3,AN3&lt;-$R3),0,X3)</f>
        <v>0</v>
      </c>
      <c r="AW3" s="27">
        <f aca="true" t="shared" si="31" ref="AW3:AW66">IF(OR(AO3&gt;$Q3,AO3&lt;-$R3),0,Y3)</f>
        <v>0</v>
      </c>
      <c r="AX3" s="27">
        <f aca="true" t="shared" si="32" ref="AX3:AX66">IF(OR(AP3&gt;$Q3,AP3&lt;-$R3),0,Z3)</f>
        <v>6.8</v>
      </c>
      <c r="AY3" s="27">
        <f aca="true" t="shared" si="33" ref="AY3:AY66">IF(AND($Q3&gt;AI3,AI3&gt;-$R3),AI3,IF(OR(AI3=$Q3,AI3=-$R3),AI3,0))</f>
        <v>0</v>
      </c>
      <c r="AZ3" s="27">
        <f aca="true" t="shared" si="34" ref="AZ3:AZ66">IF(AND($Q3&gt;AJ3,AJ3&gt;-$R3),AJ3,IF(OR(AJ3=$Q3,AJ3=-$R3),AJ3,0))</f>
        <v>0</v>
      </c>
      <c r="BA3" s="27">
        <f aca="true" t="shared" si="35" ref="BA3:BA66">IF(AND($Q3&gt;AK3,AK3&gt;-$R3),AK3,IF(OR(AK3=$Q3,AK3=-$R3),AK3,0))</f>
        <v>0</v>
      </c>
      <c r="BB3" s="27">
        <f aca="true" t="shared" si="36" ref="BB3:BB66">IF(AND($Q3&gt;AL3,AL3&gt;-$R3),AL3,IF(OR(AL3=$Q3,AL3=-$R3),AL3,0))</f>
        <v>0</v>
      </c>
      <c r="BC3" s="27">
        <f aca="true" t="shared" si="37" ref="BC3:BC66">IF(AND($Q3&gt;AM3,AM3&gt;-$R3),AM3,IF(OR(AM3=$Q3,AM3=-$R3),AM3,0))</f>
        <v>0</v>
      </c>
      <c r="BD3" s="27">
        <f aca="true" t="shared" si="38" ref="BD3:BD66">IF(AND($Q3&gt;AN3,AN3&gt;-$R3),AN3,IF(OR(AN3=$Q3,AN3=-$R3),AN3,0))</f>
        <v>0</v>
      </c>
      <c r="BE3" s="27">
        <f aca="true" t="shared" si="39" ref="BE3:BE66">IF(AND($Q3&gt;AO3,AO3&gt;-$R3),AO3,IF(OR(AO3=$Q3,AO3=-$R3),AO3,0))</f>
        <v>0</v>
      </c>
      <c r="BF3" s="27">
        <f aca="true" t="shared" si="40" ref="BF3:BF66">IF(AND($Q3&gt;AP3,AP3&gt;-$R3),AP3,IF(OR(AP3=$Q3,AP3=-$R3),AP3,0))</f>
        <v>0.8</v>
      </c>
      <c r="BG3" s="27">
        <f aca="true" t="shared" si="41" ref="BG3:BG66">AQ3*AY3</f>
        <v>0</v>
      </c>
      <c r="BH3" s="27">
        <f aca="true" t="shared" si="42" ref="BH3:BH66">AR3*AZ3</f>
        <v>0</v>
      </c>
      <c r="BI3" s="27">
        <f aca="true" t="shared" si="43" ref="BI3:BI66">AS3*BA3</f>
        <v>0</v>
      </c>
      <c r="BJ3" s="27">
        <f aca="true" t="shared" si="44" ref="BJ3:BJ66">AT3*BB3</f>
        <v>0</v>
      </c>
      <c r="BK3" s="27">
        <f aca="true" t="shared" si="45" ref="BK3:BK66">AU3*BC3</f>
        <v>0</v>
      </c>
      <c r="BL3" s="27">
        <f aca="true" t="shared" si="46" ref="BL3:BL66">AV3*BD3</f>
        <v>0</v>
      </c>
      <c r="BM3" s="27">
        <f aca="true" t="shared" si="47" ref="BM3:BM66">AW3*BE3</f>
        <v>0</v>
      </c>
      <c r="BN3" s="27">
        <f aca="true" t="shared" si="48" ref="BN3:BN66">AX3*BF3</f>
        <v>5.44</v>
      </c>
      <c r="BO3" s="27">
        <f aca="true" t="shared" si="49" ref="BO3:BO66">IF(AQ3=0,0,BX3*AY3)</f>
        <v>0</v>
      </c>
      <c r="BP3" s="27">
        <f aca="true" t="shared" si="50" ref="BP3:BP66">IF(AR3=0,0,BX3*AZ3-AQ3*(AZ3-AY3))</f>
        <v>0</v>
      </c>
      <c r="BQ3" s="27">
        <f aca="true" t="shared" si="51" ref="BQ3:BQ66">IF(AS3=0,0,BX3*BA3-AQ3*(BA3-AY3)-AR3*(BA3-AZ3))</f>
        <v>0</v>
      </c>
      <c r="BR3" s="27">
        <f aca="true" t="shared" si="52" ref="BR3:BR66">IF(AT3=0,0,BX3*BB3-AQ3*(BB3-AY3)-AR3*(BB3-AZ3)-AS3*(BB3-BA3))</f>
        <v>0</v>
      </c>
      <c r="BS3" s="27">
        <f aca="true" t="shared" si="53" ref="BS3:BS66">IF(AU3=0,0,BX3*BC3-AQ3*(BC3-AY3)-AR3*(BC3-AZ3)-AS3*(BC3-BA3)-AT3*(BC3-BB3))</f>
        <v>0</v>
      </c>
      <c r="BT3" s="27">
        <f aca="true" t="shared" si="54" ref="BT3:BT66">IF(AV3=0,0,BX3*BD3-AQ3*(BD3-AY3)-AR3*(BD3-AZ3)-AS3*(BD3-BA3)-AT3*(BD3-BB3)-AU3*(BD3-BC3))</f>
        <v>0</v>
      </c>
      <c r="BU3" s="27">
        <f aca="true" t="shared" si="55" ref="BU3:BU66">IF(AW3=0,0,BX3*BE3-AQ3*(BE3-AY3)-AR3*(BE3-AZ3)-AS3*(BE3-BA3)-AT3*(BE3-BB3)-AU3*(BE3-BC3)-AV3*(BE3-BD3))</f>
        <v>0</v>
      </c>
      <c r="BV3" s="27">
        <f aca="true" t="shared" si="56" ref="BV3:BV66">IF(AX3=0,0,BX3*BF3-AQ3*(BF3-AY3)-AR3*(BF3-AZ3)-AS3*(BF3-BA3)-AT3*(BF3-BB3)-AU3*(BF3-BC3)-AV3*(BF3-BD3)-AW3*(BF3-BE3))</f>
        <v>5.115223880597015</v>
      </c>
      <c r="BW3" s="29">
        <f aca="true" t="shared" si="57" ref="BW3:BW66">SUM(BG3:BN3)/P3</f>
        <v>0.4059701492537314</v>
      </c>
      <c r="BX3" s="29">
        <f aca="true" t="shared" si="58" ref="BX3:BX66">SUM(AQ3:AX3)-BW3</f>
        <v>6.394029850746269</v>
      </c>
      <c r="BY3" s="27">
        <f aca="true" t="shared" si="59" ref="BY3:BY66">MAX(BO3:BV3)</f>
        <v>5.115223880597015</v>
      </c>
    </row>
    <row r="4" spans="7:77" ht="12.75">
      <c r="G4" s="27">
        <f t="shared" si="1"/>
        <v>0</v>
      </c>
      <c r="H4" s="27">
        <f t="shared" si="6"/>
        <v>0</v>
      </c>
      <c r="I4" s="27">
        <f t="shared" si="7"/>
        <v>6.140298507462687</v>
      </c>
      <c r="J4" s="27">
        <f t="shared" si="8"/>
        <v>0.6597014925373135</v>
      </c>
      <c r="K4" s="27">
        <f t="shared" si="9"/>
        <v>6.140298507462687</v>
      </c>
      <c r="L4" s="27">
        <f t="shared" si="10"/>
        <v>7.982388059701493</v>
      </c>
      <c r="M4" s="37">
        <f t="shared" si="11"/>
        <v>14.2</v>
      </c>
      <c r="N4" s="37">
        <f t="shared" si="12"/>
        <v>0.4</v>
      </c>
      <c r="O4" s="36">
        <f>O3+0.5</f>
        <v>-17.5</v>
      </c>
      <c r="P4" s="33">
        <f t="shared" si="13"/>
        <v>13.399999999999999</v>
      </c>
      <c r="Q4" s="27">
        <f t="shared" si="14"/>
        <v>13.799999999999999</v>
      </c>
      <c r="R4" s="27">
        <f t="shared" si="15"/>
        <v>0.4</v>
      </c>
      <c r="S4" s="27">
        <v>2.7</v>
      </c>
      <c r="T4" s="27">
        <v>2.7</v>
      </c>
      <c r="U4" s="27">
        <v>11.4</v>
      </c>
      <c r="V4" s="27">
        <v>11.4</v>
      </c>
      <c r="W4" s="27">
        <v>6.8</v>
      </c>
      <c r="X4" s="27">
        <v>6.8</v>
      </c>
      <c r="Y4" s="27">
        <v>6.8</v>
      </c>
      <c r="Z4" s="27">
        <v>6.8</v>
      </c>
      <c r="AA4" s="27">
        <f t="shared" si="16"/>
        <v>-17.5</v>
      </c>
      <c r="AB4" s="27">
        <v>1.1</v>
      </c>
      <c r="AC4" s="27">
        <v>3.2</v>
      </c>
      <c r="AD4" s="27">
        <v>1.2</v>
      </c>
      <c r="AE4" s="27">
        <v>4.3</v>
      </c>
      <c r="AF4" s="27">
        <v>3</v>
      </c>
      <c r="AG4" s="27">
        <v>3</v>
      </c>
      <c r="AH4" s="27">
        <v>3</v>
      </c>
      <c r="AI4" s="27">
        <f t="shared" si="17"/>
        <v>-17.5</v>
      </c>
      <c r="AJ4" s="27">
        <f t="shared" si="18"/>
        <v>-16.4</v>
      </c>
      <c r="AK4" s="27">
        <f t="shared" si="19"/>
        <v>-13.2</v>
      </c>
      <c r="AL4" s="27">
        <f t="shared" si="20"/>
        <v>-12</v>
      </c>
      <c r="AM4" s="27">
        <f t="shared" si="21"/>
        <v>-7.7</v>
      </c>
      <c r="AN4" s="27">
        <f t="shared" si="22"/>
        <v>-4.7</v>
      </c>
      <c r="AO4" s="27">
        <f t="shared" si="23"/>
        <v>-1.7</v>
      </c>
      <c r="AP4" s="27">
        <f t="shared" si="24"/>
        <v>1.3</v>
      </c>
      <c r="AQ4" s="27">
        <f t="shared" si="25"/>
        <v>0</v>
      </c>
      <c r="AR4" s="27">
        <f t="shared" si="26"/>
        <v>0</v>
      </c>
      <c r="AS4" s="27">
        <f t="shared" si="27"/>
        <v>0</v>
      </c>
      <c r="AT4" s="27">
        <f t="shared" si="28"/>
        <v>0</v>
      </c>
      <c r="AU4" s="27">
        <f t="shared" si="29"/>
        <v>0</v>
      </c>
      <c r="AV4" s="27">
        <f t="shared" si="30"/>
        <v>0</v>
      </c>
      <c r="AW4" s="27">
        <f t="shared" si="31"/>
        <v>0</v>
      </c>
      <c r="AX4" s="27">
        <f t="shared" si="32"/>
        <v>6.8</v>
      </c>
      <c r="AY4" s="27">
        <f t="shared" si="33"/>
        <v>0</v>
      </c>
      <c r="AZ4" s="27">
        <f t="shared" si="34"/>
        <v>0</v>
      </c>
      <c r="BA4" s="27">
        <f t="shared" si="35"/>
        <v>0</v>
      </c>
      <c r="BB4" s="27">
        <f t="shared" si="36"/>
        <v>0</v>
      </c>
      <c r="BC4" s="27">
        <f t="shared" si="37"/>
        <v>0</v>
      </c>
      <c r="BD4" s="27">
        <f t="shared" si="38"/>
        <v>0</v>
      </c>
      <c r="BE4" s="27">
        <f t="shared" si="39"/>
        <v>0</v>
      </c>
      <c r="BF4" s="27">
        <f t="shared" si="40"/>
        <v>1.3</v>
      </c>
      <c r="BG4" s="27">
        <f t="shared" si="41"/>
        <v>0</v>
      </c>
      <c r="BH4" s="27">
        <f t="shared" si="42"/>
        <v>0</v>
      </c>
      <c r="BI4" s="27">
        <f t="shared" si="43"/>
        <v>0</v>
      </c>
      <c r="BJ4" s="27">
        <f t="shared" si="44"/>
        <v>0</v>
      </c>
      <c r="BK4" s="27">
        <f t="shared" si="45"/>
        <v>0</v>
      </c>
      <c r="BL4" s="27">
        <f t="shared" si="46"/>
        <v>0</v>
      </c>
      <c r="BM4" s="27">
        <f t="shared" si="47"/>
        <v>0</v>
      </c>
      <c r="BN4" s="27">
        <f t="shared" si="48"/>
        <v>8.84</v>
      </c>
      <c r="BO4" s="27">
        <f t="shared" si="49"/>
        <v>0</v>
      </c>
      <c r="BP4" s="27">
        <f t="shared" si="50"/>
        <v>0</v>
      </c>
      <c r="BQ4" s="27">
        <f t="shared" si="51"/>
        <v>0</v>
      </c>
      <c r="BR4" s="27">
        <f t="shared" si="52"/>
        <v>0</v>
      </c>
      <c r="BS4" s="27">
        <f t="shared" si="53"/>
        <v>0</v>
      </c>
      <c r="BT4" s="27">
        <f t="shared" si="54"/>
        <v>0</v>
      </c>
      <c r="BU4" s="27">
        <f t="shared" si="55"/>
        <v>0</v>
      </c>
      <c r="BV4" s="27">
        <f t="shared" si="56"/>
        <v>7.982388059701493</v>
      </c>
      <c r="BW4" s="29">
        <f t="shared" si="57"/>
        <v>0.6597014925373135</v>
      </c>
      <c r="BX4" s="29">
        <f t="shared" si="58"/>
        <v>6.140298507462687</v>
      </c>
      <c r="BY4" s="27">
        <f t="shared" si="59"/>
        <v>7.982388059701493</v>
      </c>
    </row>
    <row r="5" spans="3:77" ht="12.75">
      <c r="C5" s="34"/>
      <c r="G5" s="27">
        <f t="shared" si="1"/>
        <v>0</v>
      </c>
      <c r="H5" s="27">
        <f t="shared" si="6"/>
        <v>0</v>
      </c>
      <c r="I5" s="27">
        <f t="shared" si="7"/>
        <v>5.886567164179104</v>
      </c>
      <c r="J5" s="27">
        <f t="shared" si="8"/>
        <v>0.9134328358208956</v>
      </c>
      <c r="K5" s="27">
        <f t="shared" si="9"/>
        <v>5.886567164179104</v>
      </c>
      <c r="L5" s="27">
        <f t="shared" si="10"/>
        <v>10.595820895522388</v>
      </c>
      <c r="M5" s="37">
        <f t="shared" si="11"/>
        <v>14.2</v>
      </c>
      <c r="N5" s="37">
        <f t="shared" si="12"/>
        <v>0.4</v>
      </c>
      <c r="O5" s="36">
        <f aca="true" t="shared" si="60" ref="O5:O68">O4+0.5</f>
        <v>-17</v>
      </c>
      <c r="P5" s="33">
        <f t="shared" si="13"/>
        <v>13.399999999999999</v>
      </c>
      <c r="Q5" s="27">
        <f t="shared" si="14"/>
        <v>13.799999999999999</v>
      </c>
      <c r="R5" s="27">
        <f t="shared" si="15"/>
        <v>0.4</v>
      </c>
      <c r="S5" s="27">
        <v>2.7</v>
      </c>
      <c r="T5" s="27">
        <v>2.7</v>
      </c>
      <c r="U5" s="27">
        <v>11.4</v>
      </c>
      <c r="V5" s="27">
        <v>11.4</v>
      </c>
      <c r="W5" s="27">
        <v>6.8</v>
      </c>
      <c r="X5" s="27">
        <v>6.8</v>
      </c>
      <c r="Y5" s="27">
        <v>6.8</v>
      </c>
      <c r="Z5" s="27">
        <v>6.8</v>
      </c>
      <c r="AA5" s="27">
        <f t="shared" si="16"/>
        <v>-17</v>
      </c>
      <c r="AB5" s="27">
        <v>1.1</v>
      </c>
      <c r="AC5" s="27">
        <v>3.2</v>
      </c>
      <c r="AD5" s="27">
        <v>1.2</v>
      </c>
      <c r="AE5" s="27">
        <v>4.3</v>
      </c>
      <c r="AF5" s="27">
        <v>3</v>
      </c>
      <c r="AG5" s="27">
        <v>3</v>
      </c>
      <c r="AH5" s="27">
        <v>3</v>
      </c>
      <c r="AI5" s="27">
        <f t="shared" si="17"/>
        <v>-17</v>
      </c>
      <c r="AJ5" s="27">
        <f t="shared" si="18"/>
        <v>-15.9</v>
      </c>
      <c r="AK5" s="27">
        <f t="shared" si="19"/>
        <v>-12.7</v>
      </c>
      <c r="AL5" s="27">
        <f t="shared" si="20"/>
        <v>-11.5</v>
      </c>
      <c r="AM5" s="27">
        <f t="shared" si="21"/>
        <v>-7.2</v>
      </c>
      <c r="AN5" s="27">
        <f t="shared" si="22"/>
        <v>-4.2</v>
      </c>
      <c r="AO5" s="27">
        <f t="shared" si="23"/>
        <v>-1.2</v>
      </c>
      <c r="AP5" s="27">
        <f t="shared" si="24"/>
        <v>1.8</v>
      </c>
      <c r="AQ5" s="27">
        <f t="shared" si="25"/>
        <v>0</v>
      </c>
      <c r="AR5" s="27">
        <f t="shared" si="26"/>
        <v>0</v>
      </c>
      <c r="AS5" s="27">
        <f t="shared" si="27"/>
        <v>0</v>
      </c>
      <c r="AT5" s="27">
        <f t="shared" si="28"/>
        <v>0</v>
      </c>
      <c r="AU5" s="27">
        <f t="shared" si="29"/>
        <v>0</v>
      </c>
      <c r="AV5" s="27">
        <f t="shared" si="30"/>
        <v>0</v>
      </c>
      <c r="AW5" s="27">
        <f t="shared" si="31"/>
        <v>0</v>
      </c>
      <c r="AX5" s="27">
        <f t="shared" si="32"/>
        <v>6.8</v>
      </c>
      <c r="AY5" s="27">
        <f t="shared" si="33"/>
        <v>0</v>
      </c>
      <c r="AZ5" s="27">
        <f t="shared" si="34"/>
        <v>0</v>
      </c>
      <c r="BA5" s="27">
        <f t="shared" si="35"/>
        <v>0</v>
      </c>
      <c r="BB5" s="27">
        <f t="shared" si="36"/>
        <v>0</v>
      </c>
      <c r="BC5" s="27">
        <f t="shared" si="37"/>
        <v>0</v>
      </c>
      <c r="BD5" s="27">
        <f t="shared" si="38"/>
        <v>0</v>
      </c>
      <c r="BE5" s="27">
        <f t="shared" si="39"/>
        <v>0</v>
      </c>
      <c r="BF5" s="27">
        <f t="shared" si="40"/>
        <v>1.8</v>
      </c>
      <c r="BG5" s="27">
        <f t="shared" si="41"/>
        <v>0</v>
      </c>
      <c r="BH5" s="27">
        <f t="shared" si="42"/>
        <v>0</v>
      </c>
      <c r="BI5" s="27">
        <f t="shared" si="43"/>
        <v>0</v>
      </c>
      <c r="BJ5" s="27">
        <f t="shared" si="44"/>
        <v>0</v>
      </c>
      <c r="BK5" s="27">
        <f t="shared" si="45"/>
        <v>0</v>
      </c>
      <c r="BL5" s="27">
        <f t="shared" si="46"/>
        <v>0</v>
      </c>
      <c r="BM5" s="27">
        <f t="shared" si="47"/>
        <v>0</v>
      </c>
      <c r="BN5" s="27">
        <f t="shared" si="48"/>
        <v>12.24</v>
      </c>
      <c r="BO5" s="27">
        <f t="shared" si="49"/>
        <v>0</v>
      </c>
      <c r="BP5" s="27">
        <f t="shared" si="50"/>
        <v>0</v>
      </c>
      <c r="BQ5" s="27">
        <f t="shared" si="51"/>
        <v>0</v>
      </c>
      <c r="BR5" s="27">
        <f t="shared" si="52"/>
        <v>0</v>
      </c>
      <c r="BS5" s="27">
        <f t="shared" si="53"/>
        <v>0</v>
      </c>
      <c r="BT5" s="27">
        <f t="shared" si="54"/>
        <v>0</v>
      </c>
      <c r="BU5" s="27">
        <f t="shared" si="55"/>
        <v>0</v>
      </c>
      <c r="BV5" s="27">
        <f t="shared" si="56"/>
        <v>10.595820895522388</v>
      </c>
      <c r="BW5" s="29">
        <f t="shared" si="57"/>
        <v>0.9134328358208956</v>
      </c>
      <c r="BX5" s="29">
        <f t="shared" si="58"/>
        <v>5.886567164179104</v>
      </c>
      <c r="BY5" s="27">
        <f t="shared" si="59"/>
        <v>10.595820895522388</v>
      </c>
    </row>
    <row r="6" spans="7:77" ht="12.75">
      <c r="G6" s="27">
        <f t="shared" si="1"/>
        <v>0</v>
      </c>
      <c r="H6" s="27">
        <f t="shared" si="6"/>
        <v>0</v>
      </c>
      <c r="I6" s="27">
        <f t="shared" si="7"/>
        <v>5.632835820895522</v>
      </c>
      <c r="J6" s="27">
        <f t="shared" si="8"/>
        <v>1.1671641791044776</v>
      </c>
      <c r="K6" s="27">
        <f t="shared" si="9"/>
        <v>5.632835820895522</v>
      </c>
      <c r="L6" s="27">
        <f t="shared" si="10"/>
        <v>12.9555223880597</v>
      </c>
      <c r="M6" s="37">
        <f t="shared" si="11"/>
        <v>14.2</v>
      </c>
      <c r="N6" s="37">
        <f t="shared" si="12"/>
        <v>0.4</v>
      </c>
      <c r="O6" s="36">
        <f t="shared" si="60"/>
        <v>-16.5</v>
      </c>
      <c r="P6" s="33">
        <f t="shared" si="13"/>
        <v>13.399999999999999</v>
      </c>
      <c r="Q6" s="27">
        <f t="shared" si="14"/>
        <v>13.799999999999999</v>
      </c>
      <c r="R6" s="27">
        <f t="shared" si="15"/>
        <v>0.4</v>
      </c>
      <c r="S6" s="27">
        <v>2.7</v>
      </c>
      <c r="T6" s="27">
        <v>2.7</v>
      </c>
      <c r="U6" s="27">
        <v>11.4</v>
      </c>
      <c r="V6" s="27">
        <v>11.4</v>
      </c>
      <c r="W6" s="27">
        <v>6.8</v>
      </c>
      <c r="X6" s="27">
        <v>6.8</v>
      </c>
      <c r="Y6" s="27">
        <v>6.8</v>
      </c>
      <c r="Z6" s="27">
        <v>6.8</v>
      </c>
      <c r="AA6" s="27">
        <f t="shared" si="16"/>
        <v>-16.5</v>
      </c>
      <c r="AB6" s="27">
        <v>1.1</v>
      </c>
      <c r="AC6" s="27">
        <v>3.2</v>
      </c>
      <c r="AD6" s="27">
        <v>1.2</v>
      </c>
      <c r="AE6" s="27">
        <v>4.3</v>
      </c>
      <c r="AF6" s="27">
        <v>3</v>
      </c>
      <c r="AG6" s="27">
        <v>3</v>
      </c>
      <c r="AH6" s="27">
        <v>3</v>
      </c>
      <c r="AI6" s="27">
        <f t="shared" si="17"/>
        <v>-16.5</v>
      </c>
      <c r="AJ6" s="27">
        <f t="shared" si="18"/>
        <v>-15.4</v>
      </c>
      <c r="AK6" s="27">
        <f t="shared" si="19"/>
        <v>-12.2</v>
      </c>
      <c r="AL6" s="27">
        <f t="shared" si="20"/>
        <v>-11</v>
      </c>
      <c r="AM6" s="27">
        <f t="shared" si="21"/>
        <v>-6.7</v>
      </c>
      <c r="AN6" s="27">
        <f t="shared" si="22"/>
        <v>-3.7</v>
      </c>
      <c r="AO6" s="27">
        <f t="shared" si="23"/>
        <v>-0.7</v>
      </c>
      <c r="AP6" s="27">
        <f t="shared" si="24"/>
        <v>2.3</v>
      </c>
      <c r="AQ6" s="27">
        <f t="shared" si="25"/>
        <v>0</v>
      </c>
      <c r="AR6" s="27">
        <f t="shared" si="26"/>
        <v>0</v>
      </c>
      <c r="AS6" s="27">
        <f t="shared" si="27"/>
        <v>0</v>
      </c>
      <c r="AT6" s="27">
        <f t="shared" si="28"/>
        <v>0</v>
      </c>
      <c r="AU6" s="27">
        <f t="shared" si="29"/>
        <v>0</v>
      </c>
      <c r="AV6" s="27">
        <f t="shared" si="30"/>
        <v>0</v>
      </c>
      <c r="AW6" s="27">
        <f t="shared" si="31"/>
        <v>0</v>
      </c>
      <c r="AX6" s="27">
        <f t="shared" si="32"/>
        <v>6.8</v>
      </c>
      <c r="AY6" s="27">
        <f t="shared" si="33"/>
        <v>0</v>
      </c>
      <c r="AZ6" s="27">
        <f t="shared" si="34"/>
        <v>0</v>
      </c>
      <c r="BA6" s="27">
        <f t="shared" si="35"/>
        <v>0</v>
      </c>
      <c r="BB6" s="27">
        <f t="shared" si="36"/>
        <v>0</v>
      </c>
      <c r="BC6" s="27">
        <f t="shared" si="37"/>
        <v>0</v>
      </c>
      <c r="BD6" s="27">
        <f t="shared" si="38"/>
        <v>0</v>
      </c>
      <c r="BE6" s="27">
        <f t="shared" si="39"/>
        <v>0</v>
      </c>
      <c r="BF6" s="27">
        <f t="shared" si="40"/>
        <v>2.3</v>
      </c>
      <c r="BG6" s="27">
        <f t="shared" si="41"/>
        <v>0</v>
      </c>
      <c r="BH6" s="27">
        <f t="shared" si="42"/>
        <v>0</v>
      </c>
      <c r="BI6" s="27">
        <f t="shared" si="43"/>
        <v>0</v>
      </c>
      <c r="BJ6" s="27">
        <f t="shared" si="44"/>
        <v>0</v>
      </c>
      <c r="BK6" s="27">
        <f t="shared" si="45"/>
        <v>0</v>
      </c>
      <c r="BL6" s="27">
        <f t="shared" si="46"/>
        <v>0</v>
      </c>
      <c r="BM6" s="27">
        <f t="shared" si="47"/>
        <v>0</v>
      </c>
      <c r="BN6" s="27">
        <f t="shared" si="48"/>
        <v>15.639999999999999</v>
      </c>
      <c r="BO6" s="27">
        <f t="shared" si="49"/>
        <v>0</v>
      </c>
      <c r="BP6" s="27">
        <f t="shared" si="50"/>
        <v>0</v>
      </c>
      <c r="BQ6" s="27">
        <f t="shared" si="51"/>
        <v>0</v>
      </c>
      <c r="BR6" s="27">
        <f t="shared" si="52"/>
        <v>0</v>
      </c>
      <c r="BS6" s="27">
        <f t="shared" si="53"/>
        <v>0</v>
      </c>
      <c r="BT6" s="27">
        <f t="shared" si="54"/>
        <v>0</v>
      </c>
      <c r="BU6" s="27">
        <f t="shared" si="55"/>
        <v>0</v>
      </c>
      <c r="BV6" s="27">
        <f t="shared" si="56"/>
        <v>12.9555223880597</v>
      </c>
      <c r="BW6" s="29">
        <f t="shared" si="57"/>
        <v>1.1671641791044776</v>
      </c>
      <c r="BX6" s="29">
        <f t="shared" si="58"/>
        <v>5.632835820895522</v>
      </c>
      <c r="BY6" s="27">
        <f t="shared" si="59"/>
        <v>12.9555223880597</v>
      </c>
    </row>
    <row r="7" spans="2:77" ht="12.75">
      <c r="B7" s="33"/>
      <c r="G7" s="27">
        <f t="shared" si="1"/>
        <v>0</v>
      </c>
      <c r="H7" s="27">
        <f t="shared" si="6"/>
        <v>0</v>
      </c>
      <c r="I7" s="27">
        <f t="shared" si="7"/>
        <v>12.280597014925373</v>
      </c>
      <c r="J7" s="27">
        <f t="shared" si="8"/>
        <v>1.319402985074627</v>
      </c>
      <c r="K7" s="27">
        <f t="shared" si="9"/>
        <v>12.280597014925373</v>
      </c>
      <c r="L7" s="27">
        <f t="shared" si="10"/>
        <v>13.985671641791043</v>
      </c>
      <c r="M7" s="37">
        <f t="shared" si="11"/>
        <v>14.2</v>
      </c>
      <c r="N7" s="37">
        <f t="shared" si="12"/>
        <v>0.4</v>
      </c>
      <c r="O7" s="36">
        <f t="shared" si="60"/>
        <v>-16</v>
      </c>
      <c r="P7" s="33">
        <f t="shared" si="13"/>
        <v>13.399999999999999</v>
      </c>
      <c r="Q7" s="27">
        <f t="shared" si="14"/>
        <v>13.799999999999999</v>
      </c>
      <c r="R7" s="27">
        <f t="shared" si="15"/>
        <v>0.4</v>
      </c>
      <c r="S7" s="27">
        <v>2.7</v>
      </c>
      <c r="T7" s="27">
        <v>2.7</v>
      </c>
      <c r="U7" s="27">
        <v>11.4</v>
      </c>
      <c r="V7" s="27">
        <v>11.4</v>
      </c>
      <c r="W7" s="27">
        <v>6.8</v>
      </c>
      <c r="X7" s="27">
        <v>6.8</v>
      </c>
      <c r="Y7" s="27">
        <v>6.8</v>
      </c>
      <c r="Z7" s="27">
        <v>6.8</v>
      </c>
      <c r="AA7" s="27">
        <f t="shared" si="16"/>
        <v>-16</v>
      </c>
      <c r="AB7" s="27">
        <v>1.1</v>
      </c>
      <c r="AC7" s="27">
        <v>3.2</v>
      </c>
      <c r="AD7" s="27">
        <v>1.2</v>
      </c>
      <c r="AE7" s="27">
        <v>4.3</v>
      </c>
      <c r="AF7" s="27">
        <v>3</v>
      </c>
      <c r="AG7" s="27">
        <v>3</v>
      </c>
      <c r="AH7" s="27">
        <v>3</v>
      </c>
      <c r="AI7" s="27">
        <f t="shared" si="17"/>
        <v>-16</v>
      </c>
      <c r="AJ7" s="27">
        <f t="shared" si="18"/>
        <v>-14.9</v>
      </c>
      <c r="AK7" s="27">
        <f t="shared" si="19"/>
        <v>-11.7</v>
      </c>
      <c r="AL7" s="27">
        <f t="shared" si="20"/>
        <v>-10.5</v>
      </c>
      <c r="AM7" s="27">
        <f t="shared" si="21"/>
        <v>-6.2</v>
      </c>
      <c r="AN7" s="27">
        <f t="shared" si="22"/>
        <v>-3.2</v>
      </c>
      <c r="AO7" s="27">
        <f t="shared" si="23"/>
        <v>-0.2</v>
      </c>
      <c r="AP7" s="27">
        <f t="shared" si="24"/>
        <v>2.8</v>
      </c>
      <c r="AQ7" s="27">
        <f t="shared" si="25"/>
        <v>0</v>
      </c>
      <c r="AR7" s="27">
        <f t="shared" si="26"/>
        <v>0</v>
      </c>
      <c r="AS7" s="27">
        <f t="shared" si="27"/>
        <v>0</v>
      </c>
      <c r="AT7" s="27">
        <f t="shared" si="28"/>
        <v>0</v>
      </c>
      <c r="AU7" s="27">
        <f t="shared" si="29"/>
        <v>0</v>
      </c>
      <c r="AV7" s="27">
        <f t="shared" si="30"/>
        <v>0</v>
      </c>
      <c r="AW7" s="27">
        <f t="shared" si="31"/>
        <v>6.8</v>
      </c>
      <c r="AX7" s="27">
        <f t="shared" si="32"/>
        <v>6.8</v>
      </c>
      <c r="AY7" s="27">
        <f t="shared" si="33"/>
        <v>0</v>
      </c>
      <c r="AZ7" s="27">
        <f t="shared" si="34"/>
        <v>0</v>
      </c>
      <c r="BA7" s="27">
        <f t="shared" si="35"/>
        <v>0</v>
      </c>
      <c r="BB7" s="27">
        <f t="shared" si="36"/>
        <v>0</v>
      </c>
      <c r="BC7" s="27">
        <f t="shared" si="37"/>
        <v>0</v>
      </c>
      <c r="BD7" s="27">
        <f t="shared" si="38"/>
        <v>0</v>
      </c>
      <c r="BE7" s="27">
        <f t="shared" si="39"/>
        <v>-0.2</v>
      </c>
      <c r="BF7" s="27">
        <f t="shared" si="40"/>
        <v>2.8</v>
      </c>
      <c r="BG7" s="27">
        <f t="shared" si="41"/>
        <v>0</v>
      </c>
      <c r="BH7" s="27">
        <f t="shared" si="42"/>
        <v>0</v>
      </c>
      <c r="BI7" s="27">
        <f t="shared" si="43"/>
        <v>0</v>
      </c>
      <c r="BJ7" s="27">
        <f t="shared" si="44"/>
        <v>0</v>
      </c>
      <c r="BK7" s="27">
        <f t="shared" si="45"/>
        <v>0</v>
      </c>
      <c r="BL7" s="27">
        <f t="shared" si="46"/>
        <v>0</v>
      </c>
      <c r="BM7" s="27">
        <f t="shared" si="47"/>
        <v>-1.36</v>
      </c>
      <c r="BN7" s="27">
        <f t="shared" si="48"/>
        <v>19.04</v>
      </c>
      <c r="BO7" s="27">
        <f t="shared" si="49"/>
        <v>0</v>
      </c>
      <c r="BP7" s="27">
        <f t="shared" si="50"/>
        <v>0</v>
      </c>
      <c r="BQ7" s="27">
        <f t="shared" si="51"/>
        <v>0</v>
      </c>
      <c r="BR7" s="27">
        <f t="shared" si="52"/>
        <v>0</v>
      </c>
      <c r="BS7" s="27">
        <f t="shared" si="53"/>
        <v>0</v>
      </c>
      <c r="BT7" s="27">
        <f t="shared" si="54"/>
        <v>0</v>
      </c>
      <c r="BU7" s="27">
        <f t="shared" si="55"/>
        <v>-2.456119402985075</v>
      </c>
      <c r="BV7" s="27">
        <f t="shared" si="56"/>
        <v>13.985671641791043</v>
      </c>
      <c r="BW7" s="29">
        <f t="shared" si="57"/>
        <v>1.319402985074627</v>
      </c>
      <c r="BX7" s="29">
        <f t="shared" si="58"/>
        <v>12.280597014925373</v>
      </c>
      <c r="BY7" s="27">
        <f t="shared" si="59"/>
        <v>13.985671641791043</v>
      </c>
    </row>
    <row r="8" spans="2:77" ht="13.5" thickBot="1">
      <c r="B8" s="28"/>
      <c r="G8" s="27">
        <f t="shared" si="1"/>
        <v>0</v>
      </c>
      <c r="H8" s="27">
        <f t="shared" si="6"/>
        <v>0</v>
      </c>
      <c r="I8" s="27">
        <f t="shared" si="7"/>
        <v>11.773134328358209</v>
      </c>
      <c r="J8" s="27">
        <f t="shared" si="8"/>
        <v>1.826865671641791</v>
      </c>
      <c r="K8" s="27">
        <f t="shared" si="9"/>
        <v>11.773134328358209</v>
      </c>
      <c r="L8" s="27">
        <f t="shared" si="10"/>
        <v>18.45134328358209</v>
      </c>
      <c r="M8" s="37">
        <f t="shared" si="11"/>
        <v>14.2</v>
      </c>
      <c r="N8" s="37">
        <f t="shared" si="12"/>
        <v>0.4</v>
      </c>
      <c r="O8" s="36">
        <f t="shared" si="60"/>
        <v>-15.5</v>
      </c>
      <c r="P8" s="33">
        <f t="shared" si="13"/>
        <v>13.399999999999999</v>
      </c>
      <c r="Q8" s="27">
        <f t="shared" si="14"/>
        <v>13.799999999999999</v>
      </c>
      <c r="R8" s="27">
        <f t="shared" si="15"/>
        <v>0.4</v>
      </c>
      <c r="S8" s="27">
        <v>2.7</v>
      </c>
      <c r="T8" s="27">
        <v>2.7</v>
      </c>
      <c r="U8" s="27">
        <v>11.4</v>
      </c>
      <c r="V8" s="27">
        <v>11.4</v>
      </c>
      <c r="W8" s="27">
        <v>6.8</v>
      </c>
      <c r="X8" s="27">
        <v>6.8</v>
      </c>
      <c r="Y8" s="27">
        <v>6.8</v>
      </c>
      <c r="Z8" s="27">
        <v>6.8</v>
      </c>
      <c r="AA8" s="27">
        <f t="shared" si="16"/>
        <v>-15.5</v>
      </c>
      <c r="AB8" s="27">
        <v>1.1</v>
      </c>
      <c r="AC8" s="27">
        <v>3.2</v>
      </c>
      <c r="AD8" s="27">
        <v>1.2</v>
      </c>
      <c r="AE8" s="27">
        <v>4.3</v>
      </c>
      <c r="AF8" s="27">
        <v>3</v>
      </c>
      <c r="AG8" s="27">
        <v>3</v>
      </c>
      <c r="AH8" s="27">
        <v>3</v>
      </c>
      <c r="AI8" s="27">
        <f t="shared" si="17"/>
        <v>-15.5</v>
      </c>
      <c r="AJ8" s="27">
        <f t="shared" si="18"/>
        <v>-14.4</v>
      </c>
      <c r="AK8" s="27">
        <f t="shared" si="19"/>
        <v>-11.2</v>
      </c>
      <c r="AL8" s="27">
        <f t="shared" si="20"/>
        <v>-10</v>
      </c>
      <c r="AM8" s="27">
        <f t="shared" si="21"/>
        <v>-5.7</v>
      </c>
      <c r="AN8" s="27">
        <f t="shared" si="22"/>
        <v>-2.7</v>
      </c>
      <c r="AO8" s="27">
        <f t="shared" si="23"/>
        <v>0.3</v>
      </c>
      <c r="AP8" s="27">
        <f t="shared" si="24"/>
        <v>3.3</v>
      </c>
      <c r="AQ8" s="27">
        <f t="shared" si="25"/>
        <v>0</v>
      </c>
      <c r="AR8" s="27">
        <f t="shared" si="26"/>
        <v>0</v>
      </c>
      <c r="AS8" s="27">
        <f t="shared" si="27"/>
        <v>0</v>
      </c>
      <c r="AT8" s="27">
        <f t="shared" si="28"/>
        <v>0</v>
      </c>
      <c r="AU8" s="27">
        <f t="shared" si="29"/>
        <v>0</v>
      </c>
      <c r="AV8" s="27">
        <f t="shared" si="30"/>
        <v>0</v>
      </c>
      <c r="AW8" s="27">
        <f t="shared" si="31"/>
        <v>6.8</v>
      </c>
      <c r="AX8" s="27">
        <f t="shared" si="32"/>
        <v>6.8</v>
      </c>
      <c r="AY8" s="27">
        <f t="shared" si="33"/>
        <v>0</v>
      </c>
      <c r="AZ8" s="27">
        <f t="shared" si="34"/>
        <v>0</v>
      </c>
      <c r="BA8" s="27">
        <f t="shared" si="35"/>
        <v>0</v>
      </c>
      <c r="BB8" s="27">
        <f t="shared" si="36"/>
        <v>0</v>
      </c>
      <c r="BC8" s="27">
        <f t="shared" si="37"/>
        <v>0</v>
      </c>
      <c r="BD8" s="27">
        <f t="shared" si="38"/>
        <v>0</v>
      </c>
      <c r="BE8" s="27">
        <f t="shared" si="39"/>
        <v>0.3</v>
      </c>
      <c r="BF8" s="27">
        <f t="shared" si="40"/>
        <v>3.3</v>
      </c>
      <c r="BG8" s="27">
        <f t="shared" si="41"/>
        <v>0</v>
      </c>
      <c r="BH8" s="27">
        <f t="shared" si="42"/>
        <v>0</v>
      </c>
      <c r="BI8" s="27">
        <f t="shared" si="43"/>
        <v>0</v>
      </c>
      <c r="BJ8" s="27">
        <f t="shared" si="44"/>
        <v>0</v>
      </c>
      <c r="BK8" s="27">
        <f t="shared" si="45"/>
        <v>0</v>
      </c>
      <c r="BL8" s="27">
        <f t="shared" si="46"/>
        <v>0</v>
      </c>
      <c r="BM8" s="27">
        <f t="shared" si="47"/>
        <v>2.04</v>
      </c>
      <c r="BN8" s="27">
        <f t="shared" si="48"/>
        <v>22.439999999999998</v>
      </c>
      <c r="BO8" s="27">
        <f t="shared" si="49"/>
        <v>0</v>
      </c>
      <c r="BP8" s="27">
        <f t="shared" si="50"/>
        <v>0</v>
      </c>
      <c r="BQ8" s="27">
        <f t="shared" si="51"/>
        <v>0</v>
      </c>
      <c r="BR8" s="27">
        <f t="shared" si="52"/>
        <v>0</v>
      </c>
      <c r="BS8" s="27">
        <f t="shared" si="53"/>
        <v>0</v>
      </c>
      <c r="BT8" s="27">
        <f t="shared" si="54"/>
        <v>0</v>
      </c>
      <c r="BU8" s="27">
        <f t="shared" si="55"/>
        <v>3.5319402985074624</v>
      </c>
      <c r="BV8" s="27">
        <f t="shared" si="56"/>
        <v>18.45134328358209</v>
      </c>
      <c r="BW8" s="29">
        <f t="shared" si="57"/>
        <v>1.826865671641791</v>
      </c>
      <c r="BX8" s="29">
        <f t="shared" si="58"/>
        <v>11.773134328358209</v>
      </c>
      <c r="BY8" s="27">
        <f t="shared" si="59"/>
        <v>18.45134328358209</v>
      </c>
    </row>
    <row r="9" spans="1:77" ht="12.75">
      <c r="A9" s="70"/>
      <c r="B9" s="71"/>
      <c r="C9" s="71"/>
      <c r="D9" s="71"/>
      <c r="E9" s="72"/>
      <c r="G9" s="27">
        <f t="shared" si="1"/>
        <v>0</v>
      </c>
      <c r="H9" s="27">
        <f t="shared" si="6"/>
        <v>0</v>
      </c>
      <c r="I9" s="27">
        <f t="shared" si="7"/>
        <v>11.265671641791045</v>
      </c>
      <c r="J9" s="27">
        <f t="shared" si="8"/>
        <v>2.3343283582089556</v>
      </c>
      <c r="K9" s="27">
        <f t="shared" si="9"/>
        <v>11.265671641791045</v>
      </c>
      <c r="L9" s="27">
        <f t="shared" si="10"/>
        <v>22.409552238805972</v>
      </c>
      <c r="M9" s="37">
        <f t="shared" si="11"/>
        <v>14.2</v>
      </c>
      <c r="N9" s="37">
        <f t="shared" si="12"/>
        <v>0.4</v>
      </c>
      <c r="O9" s="36">
        <f t="shared" si="60"/>
        <v>-15</v>
      </c>
      <c r="P9" s="33">
        <f t="shared" si="13"/>
        <v>13.399999999999999</v>
      </c>
      <c r="Q9" s="27">
        <f t="shared" si="14"/>
        <v>13.799999999999999</v>
      </c>
      <c r="R9" s="27">
        <f t="shared" si="15"/>
        <v>0.4</v>
      </c>
      <c r="S9" s="27">
        <v>2.7</v>
      </c>
      <c r="T9" s="27">
        <v>2.7</v>
      </c>
      <c r="U9" s="27">
        <v>11.4</v>
      </c>
      <c r="V9" s="27">
        <v>11.4</v>
      </c>
      <c r="W9" s="27">
        <v>6.8</v>
      </c>
      <c r="X9" s="27">
        <v>6.8</v>
      </c>
      <c r="Y9" s="27">
        <v>6.8</v>
      </c>
      <c r="Z9" s="27">
        <v>6.8</v>
      </c>
      <c r="AA9" s="27">
        <f t="shared" si="16"/>
        <v>-15</v>
      </c>
      <c r="AB9" s="27">
        <v>1.1</v>
      </c>
      <c r="AC9" s="27">
        <v>3.2</v>
      </c>
      <c r="AD9" s="27">
        <v>1.2</v>
      </c>
      <c r="AE9" s="27">
        <v>4.3</v>
      </c>
      <c r="AF9" s="27">
        <v>3</v>
      </c>
      <c r="AG9" s="27">
        <v>3</v>
      </c>
      <c r="AH9" s="27">
        <v>3</v>
      </c>
      <c r="AI9" s="27">
        <f t="shared" si="17"/>
        <v>-15</v>
      </c>
      <c r="AJ9" s="27">
        <f t="shared" si="18"/>
        <v>-13.9</v>
      </c>
      <c r="AK9" s="27">
        <f t="shared" si="19"/>
        <v>-10.7</v>
      </c>
      <c r="AL9" s="27">
        <f t="shared" si="20"/>
        <v>-9.5</v>
      </c>
      <c r="AM9" s="27">
        <f t="shared" si="21"/>
        <v>-5.2</v>
      </c>
      <c r="AN9" s="27">
        <f t="shared" si="22"/>
        <v>-2.2</v>
      </c>
      <c r="AO9" s="27">
        <f t="shared" si="23"/>
        <v>0.8</v>
      </c>
      <c r="AP9" s="27">
        <f t="shared" si="24"/>
        <v>3.8</v>
      </c>
      <c r="AQ9" s="27">
        <f t="shared" si="25"/>
        <v>0</v>
      </c>
      <c r="AR9" s="27">
        <f t="shared" si="26"/>
        <v>0</v>
      </c>
      <c r="AS9" s="27">
        <f t="shared" si="27"/>
        <v>0</v>
      </c>
      <c r="AT9" s="27">
        <f t="shared" si="28"/>
        <v>0</v>
      </c>
      <c r="AU9" s="27">
        <f t="shared" si="29"/>
        <v>0</v>
      </c>
      <c r="AV9" s="27">
        <f t="shared" si="30"/>
        <v>0</v>
      </c>
      <c r="AW9" s="27">
        <f t="shared" si="31"/>
        <v>6.8</v>
      </c>
      <c r="AX9" s="27">
        <f t="shared" si="32"/>
        <v>6.8</v>
      </c>
      <c r="AY9" s="27">
        <f t="shared" si="33"/>
        <v>0</v>
      </c>
      <c r="AZ9" s="27">
        <f t="shared" si="34"/>
        <v>0</v>
      </c>
      <c r="BA9" s="27">
        <f t="shared" si="35"/>
        <v>0</v>
      </c>
      <c r="BB9" s="27">
        <f t="shared" si="36"/>
        <v>0</v>
      </c>
      <c r="BC9" s="27">
        <f t="shared" si="37"/>
        <v>0</v>
      </c>
      <c r="BD9" s="27">
        <f t="shared" si="38"/>
        <v>0</v>
      </c>
      <c r="BE9" s="27">
        <f t="shared" si="39"/>
        <v>0.8</v>
      </c>
      <c r="BF9" s="27">
        <f t="shared" si="40"/>
        <v>3.8</v>
      </c>
      <c r="BG9" s="27">
        <f t="shared" si="41"/>
        <v>0</v>
      </c>
      <c r="BH9" s="27">
        <f t="shared" si="42"/>
        <v>0</v>
      </c>
      <c r="BI9" s="27">
        <f t="shared" si="43"/>
        <v>0</v>
      </c>
      <c r="BJ9" s="27">
        <f t="shared" si="44"/>
        <v>0</v>
      </c>
      <c r="BK9" s="27">
        <f t="shared" si="45"/>
        <v>0</v>
      </c>
      <c r="BL9" s="27">
        <f t="shared" si="46"/>
        <v>0</v>
      </c>
      <c r="BM9" s="27">
        <f t="shared" si="47"/>
        <v>5.44</v>
      </c>
      <c r="BN9" s="27">
        <f t="shared" si="48"/>
        <v>25.84</v>
      </c>
      <c r="BO9" s="27">
        <f t="shared" si="49"/>
        <v>0</v>
      </c>
      <c r="BP9" s="27">
        <f t="shared" si="50"/>
        <v>0</v>
      </c>
      <c r="BQ9" s="27">
        <f t="shared" si="51"/>
        <v>0</v>
      </c>
      <c r="BR9" s="27">
        <f t="shared" si="52"/>
        <v>0</v>
      </c>
      <c r="BS9" s="27">
        <f t="shared" si="53"/>
        <v>0</v>
      </c>
      <c r="BT9" s="27">
        <f t="shared" si="54"/>
        <v>0</v>
      </c>
      <c r="BU9" s="27">
        <f t="shared" si="55"/>
        <v>9.012537313432835</v>
      </c>
      <c r="BV9" s="27">
        <f t="shared" si="56"/>
        <v>22.409552238805972</v>
      </c>
      <c r="BW9" s="29">
        <f t="shared" si="57"/>
        <v>2.3343283582089556</v>
      </c>
      <c r="BX9" s="29">
        <f t="shared" si="58"/>
        <v>11.265671641791045</v>
      </c>
      <c r="BY9" s="27">
        <f t="shared" si="59"/>
        <v>22.409552238805972</v>
      </c>
    </row>
    <row r="10" spans="1:77" ht="12.75">
      <c r="A10" s="73" t="s">
        <v>32</v>
      </c>
      <c r="B10" s="28"/>
      <c r="C10" s="27">
        <f>I140</f>
        <v>29.883582089552235</v>
      </c>
      <c r="D10" s="27" t="s">
        <v>24</v>
      </c>
      <c r="E10" s="74"/>
      <c r="G10" s="27">
        <f t="shared" si="1"/>
        <v>0</v>
      </c>
      <c r="H10" s="27">
        <f t="shared" si="6"/>
        <v>0</v>
      </c>
      <c r="I10" s="27">
        <f t="shared" si="7"/>
        <v>10.75820895522388</v>
      </c>
      <c r="J10" s="27">
        <f t="shared" si="8"/>
        <v>2.8417910447761194</v>
      </c>
      <c r="K10" s="27">
        <f t="shared" si="9"/>
        <v>10.75820895522388</v>
      </c>
      <c r="L10" s="27">
        <f t="shared" si="10"/>
        <v>25.860298507462687</v>
      </c>
      <c r="M10" s="37">
        <f t="shared" si="11"/>
        <v>14.2</v>
      </c>
      <c r="N10" s="37">
        <f t="shared" si="12"/>
        <v>0.4</v>
      </c>
      <c r="O10" s="36">
        <f t="shared" si="60"/>
        <v>-14.5</v>
      </c>
      <c r="P10" s="33">
        <f t="shared" si="13"/>
        <v>13.399999999999999</v>
      </c>
      <c r="Q10" s="27">
        <f t="shared" si="14"/>
        <v>13.799999999999999</v>
      </c>
      <c r="R10" s="27">
        <f t="shared" si="15"/>
        <v>0.4</v>
      </c>
      <c r="S10" s="27">
        <v>2.7</v>
      </c>
      <c r="T10" s="27">
        <v>2.7</v>
      </c>
      <c r="U10" s="27">
        <v>11.4</v>
      </c>
      <c r="V10" s="27">
        <v>11.4</v>
      </c>
      <c r="W10" s="27">
        <v>6.8</v>
      </c>
      <c r="X10" s="27">
        <v>6.8</v>
      </c>
      <c r="Y10" s="27">
        <v>6.8</v>
      </c>
      <c r="Z10" s="27">
        <v>6.8</v>
      </c>
      <c r="AA10" s="27">
        <f t="shared" si="16"/>
        <v>-14.5</v>
      </c>
      <c r="AB10" s="27">
        <v>1.1</v>
      </c>
      <c r="AC10" s="27">
        <v>3.2</v>
      </c>
      <c r="AD10" s="27">
        <v>1.2</v>
      </c>
      <c r="AE10" s="27">
        <v>4.3</v>
      </c>
      <c r="AF10" s="27">
        <v>3</v>
      </c>
      <c r="AG10" s="27">
        <v>3</v>
      </c>
      <c r="AH10" s="27">
        <v>3</v>
      </c>
      <c r="AI10" s="27">
        <f t="shared" si="17"/>
        <v>-14.5</v>
      </c>
      <c r="AJ10" s="27">
        <f t="shared" si="18"/>
        <v>-13.4</v>
      </c>
      <c r="AK10" s="27">
        <f t="shared" si="19"/>
        <v>-10.2</v>
      </c>
      <c r="AL10" s="27">
        <f t="shared" si="20"/>
        <v>-9</v>
      </c>
      <c r="AM10" s="27">
        <f t="shared" si="21"/>
        <v>-4.7</v>
      </c>
      <c r="AN10" s="27">
        <f t="shared" si="22"/>
        <v>-1.7</v>
      </c>
      <c r="AO10" s="27">
        <f t="shared" si="23"/>
        <v>1.3</v>
      </c>
      <c r="AP10" s="27">
        <f t="shared" si="24"/>
        <v>4.3</v>
      </c>
      <c r="AQ10" s="27">
        <f t="shared" si="25"/>
        <v>0</v>
      </c>
      <c r="AR10" s="27">
        <f t="shared" si="26"/>
        <v>0</v>
      </c>
      <c r="AS10" s="27">
        <f t="shared" si="27"/>
        <v>0</v>
      </c>
      <c r="AT10" s="27">
        <f t="shared" si="28"/>
        <v>0</v>
      </c>
      <c r="AU10" s="27">
        <f t="shared" si="29"/>
        <v>0</v>
      </c>
      <c r="AV10" s="27">
        <f t="shared" si="30"/>
        <v>0</v>
      </c>
      <c r="AW10" s="27">
        <f t="shared" si="31"/>
        <v>6.8</v>
      </c>
      <c r="AX10" s="27">
        <f t="shared" si="32"/>
        <v>6.8</v>
      </c>
      <c r="AY10" s="27">
        <f t="shared" si="33"/>
        <v>0</v>
      </c>
      <c r="AZ10" s="27">
        <f t="shared" si="34"/>
        <v>0</v>
      </c>
      <c r="BA10" s="27">
        <f t="shared" si="35"/>
        <v>0</v>
      </c>
      <c r="BB10" s="27">
        <f t="shared" si="36"/>
        <v>0</v>
      </c>
      <c r="BC10" s="27">
        <f t="shared" si="37"/>
        <v>0</v>
      </c>
      <c r="BD10" s="27">
        <f t="shared" si="38"/>
        <v>0</v>
      </c>
      <c r="BE10" s="27">
        <f t="shared" si="39"/>
        <v>1.3</v>
      </c>
      <c r="BF10" s="27">
        <f t="shared" si="40"/>
        <v>4.3</v>
      </c>
      <c r="BG10" s="27">
        <f t="shared" si="41"/>
        <v>0</v>
      </c>
      <c r="BH10" s="27">
        <f t="shared" si="42"/>
        <v>0</v>
      </c>
      <c r="BI10" s="27">
        <f t="shared" si="43"/>
        <v>0</v>
      </c>
      <c r="BJ10" s="27">
        <f t="shared" si="44"/>
        <v>0</v>
      </c>
      <c r="BK10" s="27">
        <f t="shared" si="45"/>
        <v>0</v>
      </c>
      <c r="BL10" s="27">
        <f t="shared" si="46"/>
        <v>0</v>
      </c>
      <c r="BM10" s="27">
        <f t="shared" si="47"/>
        <v>8.84</v>
      </c>
      <c r="BN10" s="27">
        <f t="shared" si="48"/>
        <v>29.24</v>
      </c>
      <c r="BO10" s="27">
        <f t="shared" si="49"/>
        <v>0</v>
      </c>
      <c r="BP10" s="27">
        <f t="shared" si="50"/>
        <v>0</v>
      </c>
      <c r="BQ10" s="27">
        <f t="shared" si="51"/>
        <v>0</v>
      </c>
      <c r="BR10" s="27">
        <f t="shared" si="52"/>
        <v>0</v>
      </c>
      <c r="BS10" s="27">
        <f t="shared" si="53"/>
        <v>0</v>
      </c>
      <c r="BT10" s="27">
        <f t="shared" si="54"/>
        <v>0</v>
      </c>
      <c r="BU10" s="27">
        <f t="shared" si="55"/>
        <v>13.985671641791045</v>
      </c>
      <c r="BV10" s="27">
        <f t="shared" si="56"/>
        <v>25.860298507462687</v>
      </c>
      <c r="BW10" s="29">
        <f t="shared" si="57"/>
        <v>2.8417910447761194</v>
      </c>
      <c r="BX10" s="29">
        <f t="shared" si="58"/>
        <v>10.75820895522388</v>
      </c>
      <c r="BY10" s="27">
        <f t="shared" si="59"/>
        <v>25.860298507462687</v>
      </c>
    </row>
    <row r="11" spans="1:77" ht="12.75">
      <c r="A11" s="73"/>
      <c r="E11" s="74"/>
      <c r="G11" s="27">
        <f t="shared" si="1"/>
        <v>0</v>
      </c>
      <c r="H11" s="27">
        <f t="shared" si="6"/>
        <v>0</v>
      </c>
      <c r="I11" s="27">
        <f t="shared" si="7"/>
        <v>10.250746268656716</v>
      </c>
      <c r="J11" s="27">
        <f t="shared" si="8"/>
        <v>3.349253731343284</v>
      </c>
      <c r="K11" s="27">
        <f t="shared" si="9"/>
        <v>10.250746268656716</v>
      </c>
      <c r="L11" s="27">
        <f t="shared" si="10"/>
        <v>28.803582089552236</v>
      </c>
      <c r="M11" s="37">
        <f t="shared" si="11"/>
        <v>14.2</v>
      </c>
      <c r="N11" s="37">
        <f t="shared" si="12"/>
        <v>0.4</v>
      </c>
      <c r="O11" s="36">
        <f t="shared" si="60"/>
        <v>-14</v>
      </c>
      <c r="P11" s="33">
        <f t="shared" si="13"/>
        <v>13.399999999999999</v>
      </c>
      <c r="Q11" s="27">
        <f t="shared" si="14"/>
        <v>13.799999999999999</v>
      </c>
      <c r="R11" s="27">
        <f t="shared" si="15"/>
        <v>0.4</v>
      </c>
      <c r="S11" s="27">
        <v>2.7</v>
      </c>
      <c r="T11" s="27">
        <v>2.7</v>
      </c>
      <c r="U11" s="27">
        <v>11.4</v>
      </c>
      <c r="V11" s="27">
        <v>11.4</v>
      </c>
      <c r="W11" s="27">
        <v>6.8</v>
      </c>
      <c r="X11" s="27">
        <v>6.8</v>
      </c>
      <c r="Y11" s="27">
        <v>6.8</v>
      </c>
      <c r="Z11" s="27">
        <v>6.8</v>
      </c>
      <c r="AA11" s="27">
        <f t="shared" si="16"/>
        <v>-14</v>
      </c>
      <c r="AB11" s="27">
        <v>1.1</v>
      </c>
      <c r="AC11" s="27">
        <v>3.2</v>
      </c>
      <c r="AD11" s="27">
        <v>1.2</v>
      </c>
      <c r="AE11" s="27">
        <v>4.3</v>
      </c>
      <c r="AF11" s="27">
        <v>3</v>
      </c>
      <c r="AG11" s="27">
        <v>3</v>
      </c>
      <c r="AH11" s="27">
        <v>3</v>
      </c>
      <c r="AI11" s="27">
        <f t="shared" si="17"/>
        <v>-14</v>
      </c>
      <c r="AJ11" s="27">
        <f t="shared" si="18"/>
        <v>-12.9</v>
      </c>
      <c r="AK11" s="27">
        <f t="shared" si="19"/>
        <v>-9.7</v>
      </c>
      <c r="AL11" s="27">
        <f t="shared" si="20"/>
        <v>-8.5</v>
      </c>
      <c r="AM11" s="27">
        <f t="shared" si="21"/>
        <v>-4.2</v>
      </c>
      <c r="AN11" s="27">
        <f t="shared" si="22"/>
        <v>-1.2</v>
      </c>
      <c r="AO11" s="27">
        <f t="shared" si="23"/>
        <v>1.8</v>
      </c>
      <c r="AP11" s="27">
        <f t="shared" si="24"/>
        <v>4.8</v>
      </c>
      <c r="AQ11" s="27">
        <f t="shared" si="25"/>
        <v>0</v>
      </c>
      <c r="AR11" s="27">
        <f t="shared" si="26"/>
        <v>0</v>
      </c>
      <c r="AS11" s="27">
        <f t="shared" si="27"/>
        <v>0</v>
      </c>
      <c r="AT11" s="27">
        <f t="shared" si="28"/>
        <v>0</v>
      </c>
      <c r="AU11" s="27">
        <f t="shared" si="29"/>
        <v>0</v>
      </c>
      <c r="AV11" s="27">
        <f t="shared" si="30"/>
        <v>0</v>
      </c>
      <c r="AW11" s="27">
        <f t="shared" si="31"/>
        <v>6.8</v>
      </c>
      <c r="AX11" s="27">
        <f t="shared" si="32"/>
        <v>6.8</v>
      </c>
      <c r="AY11" s="27">
        <f t="shared" si="33"/>
        <v>0</v>
      </c>
      <c r="AZ11" s="27">
        <f t="shared" si="34"/>
        <v>0</v>
      </c>
      <c r="BA11" s="27">
        <f t="shared" si="35"/>
        <v>0</v>
      </c>
      <c r="BB11" s="27">
        <f t="shared" si="36"/>
        <v>0</v>
      </c>
      <c r="BC11" s="27">
        <f t="shared" si="37"/>
        <v>0</v>
      </c>
      <c r="BD11" s="27">
        <f t="shared" si="38"/>
        <v>0</v>
      </c>
      <c r="BE11" s="27">
        <f t="shared" si="39"/>
        <v>1.8</v>
      </c>
      <c r="BF11" s="27">
        <f t="shared" si="40"/>
        <v>4.8</v>
      </c>
      <c r="BG11" s="27">
        <f t="shared" si="41"/>
        <v>0</v>
      </c>
      <c r="BH11" s="27">
        <f t="shared" si="42"/>
        <v>0</v>
      </c>
      <c r="BI11" s="27">
        <f t="shared" si="43"/>
        <v>0</v>
      </c>
      <c r="BJ11" s="27">
        <f t="shared" si="44"/>
        <v>0</v>
      </c>
      <c r="BK11" s="27">
        <f t="shared" si="45"/>
        <v>0</v>
      </c>
      <c r="BL11" s="27">
        <f t="shared" si="46"/>
        <v>0</v>
      </c>
      <c r="BM11" s="27">
        <f t="shared" si="47"/>
        <v>12.24</v>
      </c>
      <c r="BN11" s="27">
        <f t="shared" si="48"/>
        <v>32.64</v>
      </c>
      <c r="BO11" s="27">
        <f t="shared" si="49"/>
        <v>0</v>
      </c>
      <c r="BP11" s="27">
        <f t="shared" si="50"/>
        <v>0</v>
      </c>
      <c r="BQ11" s="27">
        <f t="shared" si="51"/>
        <v>0</v>
      </c>
      <c r="BR11" s="27">
        <f t="shared" si="52"/>
        <v>0</v>
      </c>
      <c r="BS11" s="27">
        <f t="shared" si="53"/>
        <v>0</v>
      </c>
      <c r="BT11" s="27">
        <f t="shared" si="54"/>
        <v>0</v>
      </c>
      <c r="BU11" s="27">
        <f t="shared" si="55"/>
        <v>18.45134328358209</v>
      </c>
      <c r="BV11" s="27">
        <f t="shared" si="56"/>
        <v>28.803582089552236</v>
      </c>
      <c r="BW11" s="29">
        <f t="shared" si="57"/>
        <v>3.349253731343284</v>
      </c>
      <c r="BX11" s="29">
        <f t="shared" si="58"/>
        <v>10.250746268656716</v>
      </c>
      <c r="BY11" s="27">
        <f t="shared" si="59"/>
        <v>28.803582089552236</v>
      </c>
    </row>
    <row r="12" spans="1:77" ht="12.75">
      <c r="A12" s="73" t="s">
        <v>34</v>
      </c>
      <c r="E12" s="74"/>
      <c r="G12" s="27">
        <f t="shared" si="1"/>
        <v>0</v>
      </c>
      <c r="H12" s="27">
        <f t="shared" si="6"/>
        <v>0</v>
      </c>
      <c r="I12" s="27">
        <f t="shared" si="7"/>
        <v>9.743283582089552</v>
      </c>
      <c r="J12" s="27">
        <f t="shared" si="8"/>
        <v>3.856716417910448</v>
      </c>
      <c r="K12" s="27">
        <f t="shared" si="9"/>
        <v>9.743283582089552</v>
      </c>
      <c r="L12" s="27">
        <f t="shared" si="10"/>
        <v>31.239402985074626</v>
      </c>
      <c r="M12" s="37">
        <f t="shared" si="11"/>
        <v>14.2</v>
      </c>
      <c r="N12" s="37">
        <f t="shared" si="12"/>
        <v>0.4</v>
      </c>
      <c r="O12" s="36">
        <f t="shared" si="60"/>
        <v>-13.5</v>
      </c>
      <c r="P12" s="33">
        <f t="shared" si="13"/>
        <v>13.399999999999999</v>
      </c>
      <c r="Q12" s="27">
        <f t="shared" si="14"/>
        <v>13.799999999999999</v>
      </c>
      <c r="R12" s="27">
        <f t="shared" si="15"/>
        <v>0.4</v>
      </c>
      <c r="S12" s="27">
        <v>2.7</v>
      </c>
      <c r="T12" s="27">
        <v>2.7</v>
      </c>
      <c r="U12" s="27">
        <v>11.4</v>
      </c>
      <c r="V12" s="27">
        <v>11.4</v>
      </c>
      <c r="W12" s="27">
        <v>6.8</v>
      </c>
      <c r="X12" s="27">
        <v>6.8</v>
      </c>
      <c r="Y12" s="27">
        <v>6.8</v>
      </c>
      <c r="Z12" s="27">
        <v>6.8</v>
      </c>
      <c r="AA12" s="27">
        <f t="shared" si="16"/>
        <v>-13.5</v>
      </c>
      <c r="AB12" s="27">
        <v>1.1</v>
      </c>
      <c r="AC12" s="27">
        <v>3.2</v>
      </c>
      <c r="AD12" s="27">
        <v>1.2</v>
      </c>
      <c r="AE12" s="27">
        <v>4.3</v>
      </c>
      <c r="AF12" s="27">
        <v>3</v>
      </c>
      <c r="AG12" s="27">
        <v>3</v>
      </c>
      <c r="AH12" s="27">
        <v>3</v>
      </c>
      <c r="AI12" s="27">
        <f t="shared" si="17"/>
        <v>-13.5</v>
      </c>
      <c r="AJ12" s="27">
        <f t="shared" si="18"/>
        <v>-12.4</v>
      </c>
      <c r="AK12" s="27">
        <f t="shared" si="19"/>
        <v>-9.2</v>
      </c>
      <c r="AL12" s="27">
        <f t="shared" si="20"/>
        <v>-8</v>
      </c>
      <c r="AM12" s="27">
        <f t="shared" si="21"/>
        <v>-3.7</v>
      </c>
      <c r="AN12" s="27">
        <f t="shared" si="22"/>
        <v>-0.7</v>
      </c>
      <c r="AO12" s="27">
        <f t="shared" si="23"/>
        <v>2.3</v>
      </c>
      <c r="AP12" s="27">
        <f t="shared" si="24"/>
        <v>5.3</v>
      </c>
      <c r="AQ12" s="27">
        <f t="shared" si="25"/>
        <v>0</v>
      </c>
      <c r="AR12" s="27">
        <f t="shared" si="26"/>
        <v>0</v>
      </c>
      <c r="AS12" s="27">
        <f t="shared" si="27"/>
        <v>0</v>
      </c>
      <c r="AT12" s="27">
        <f t="shared" si="28"/>
        <v>0</v>
      </c>
      <c r="AU12" s="27">
        <f t="shared" si="29"/>
        <v>0</v>
      </c>
      <c r="AV12" s="27">
        <f t="shared" si="30"/>
        <v>0</v>
      </c>
      <c r="AW12" s="27">
        <f t="shared" si="31"/>
        <v>6.8</v>
      </c>
      <c r="AX12" s="27">
        <f t="shared" si="32"/>
        <v>6.8</v>
      </c>
      <c r="AY12" s="27">
        <f t="shared" si="33"/>
        <v>0</v>
      </c>
      <c r="AZ12" s="27">
        <f t="shared" si="34"/>
        <v>0</v>
      </c>
      <c r="BA12" s="27">
        <f t="shared" si="35"/>
        <v>0</v>
      </c>
      <c r="BB12" s="27">
        <f t="shared" si="36"/>
        <v>0</v>
      </c>
      <c r="BC12" s="27">
        <f t="shared" si="37"/>
        <v>0</v>
      </c>
      <c r="BD12" s="27">
        <f t="shared" si="38"/>
        <v>0</v>
      </c>
      <c r="BE12" s="27">
        <f t="shared" si="39"/>
        <v>2.3</v>
      </c>
      <c r="BF12" s="27">
        <f t="shared" si="40"/>
        <v>5.3</v>
      </c>
      <c r="BG12" s="27">
        <f t="shared" si="41"/>
        <v>0</v>
      </c>
      <c r="BH12" s="27">
        <f t="shared" si="42"/>
        <v>0</v>
      </c>
      <c r="BI12" s="27">
        <f t="shared" si="43"/>
        <v>0</v>
      </c>
      <c r="BJ12" s="27">
        <f t="shared" si="44"/>
        <v>0</v>
      </c>
      <c r="BK12" s="27">
        <f t="shared" si="45"/>
        <v>0</v>
      </c>
      <c r="BL12" s="27">
        <f t="shared" si="46"/>
        <v>0</v>
      </c>
      <c r="BM12" s="27">
        <f t="shared" si="47"/>
        <v>15.639999999999999</v>
      </c>
      <c r="BN12" s="27">
        <f t="shared" si="48"/>
        <v>36.04</v>
      </c>
      <c r="BO12" s="27">
        <f t="shared" si="49"/>
        <v>0</v>
      </c>
      <c r="BP12" s="27">
        <f t="shared" si="50"/>
        <v>0</v>
      </c>
      <c r="BQ12" s="27">
        <f t="shared" si="51"/>
        <v>0</v>
      </c>
      <c r="BR12" s="27">
        <f t="shared" si="52"/>
        <v>0</v>
      </c>
      <c r="BS12" s="27">
        <f t="shared" si="53"/>
        <v>0</v>
      </c>
      <c r="BT12" s="27">
        <f t="shared" si="54"/>
        <v>0</v>
      </c>
      <c r="BU12" s="27">
        <f t="shared" si="55"/>
        <v>22.40955223880597</v>
      </c>
      <c r="BV12" s="27">
        <f t="shared" si="56"/>
        <v>31.239402985074626</v>
      </c>
      <c r="BW12" s="29">
        <f t="shared" si="57"/>
        <v>3.856716417910448</v>
      </c>
      <c r="BX12" s="29">
        <f t="shared" si="58"/>
        <v>9.743283582089552</v>
      </c>
      <c r="BY12" s="27">
        <f t="shared" si="59"/>
        <v>31.239402985074626</v>
      </c>
    </row>
    <row r="13" spans="1:77" ht="13.5" thickBot="1">
      <c r="A13" s="76"/>
      <c r="B13" s="79" t="s">
        <v>35</v>
      </c>
      <c r="C13" s="77">
        <f>H140</f>
        <v>-4.5</v>
      </c>
      <c r="D13" s="77" t="s">
        <v>2</v>
      </c>
      <c r="E13" s="78"/>
      <c r="G13" s="27">
        <f t="shared" si="1"/>
        <v>0</v>
      </c>
      <c r="H13" s="27">
        <f t="shared" si="6"/>
        <v>0</v>
      </c>
      <c r="I13" s="27">
        <f t="shared" si="7"/>
        <v>16.137313432835818</v>
      </c>
      <c r="J13" s="27">
        <f t="shared" si="8"/>
        <v>4.262686567164179</v>
      </c>
      <c r="K13" s="27">
        <f t="shared" si="9"/>
        <v>16.137313432835818</v>
      </c>
      <c r="L13" s="27">
        <f t="shared" si="10"/>
        <v>32.396417910447745</v>
      </c>
      <c r="M13" s="37">
        <f t="shared" si="11"/>
        <v>14.2</v>
      </c>
      <c r="N13" s="37">
        <f t="shared" si="12"/>
        <v>0.4</v>
      </c>
      <c r="O13" s="36">
        <f t="shared" si="60"/>
        <v>-13</v>
      </c>
      <c r="P13" s="33">
        <f t="shared" si="13"/>
        <v>13.399999999999999</v>
      </c>
      <c r="Q13" s="27">
        <f t="shared" si="14"/>
        <v>13.799999999999999</v>
      </c>
      <c r="R13" s="27">
        <f t="shared" si="15"/>
        <v>0.4</v>
      </c>
      <c r="S13" s="27">
        <v>2.7</v>
      </c>
      <c r="T13" s="27">
        <v>2.7</v>
      </c>
      <c r="U13" s="27">
        <v>11.4</v>
      </c>
      <c r="V13" s="27">
        <v>11.4</v>
      </c>
      <c r="W13" s="27">
        <v>6.8</v>
      </c>
      <c r="X13" s="27">
        <v>6.8</v>
      </c>
      <c r="Y13" s="27">
        <v>6.8</v>
      </c>
      <c r="Z13" s="27">
        <v>6.8</v>
      </c>
      <c r="AA13" s="27">
        <f t="shared" si="16"/>
        <v>-13</v>
      </c>
      <c r="AB13" s="27">
        <v>1.1</v>
      </c>
      <c r="AC13" s="27">
        <v>3.2</v>
      </c>
      <c r="AD13" s="27">
        <v>1.2</v>
      </c>
      <c r="AE13" s="27">
        <v>4.3</v>
      </c>
      <c r="AF13" s="27">
        <v>3</v>
      </c>
      <c r="AG13" s="27">
        <v>3</v>
      </c>
      <c r="AH13" s="27">
        <v>3</v>
      </c>
      <c r="AI13" s="27">
        <f t="shared" si="17"/>
        <v>-13</v>
      </c>
      <c r="AJ13" s="27">
        <f t="shared" si="18"/>
        <v>-11.9</v>
      </c>
      <c r="AK13" s="27">
        <f t="shared" si="19"/>
        <v>-8.7</v>
      </c>
      <c r="AL13" s="27">
        <f t="shared" si="20"/>
        <v>-7.5</v>
      </c>
      <c r="AM13" s="27">
        <f t="shared" si="21"/>
        <v>-3.2</v>
      </c>
      <c r="AN13" s="27">
        <f t="shared" si="22"/>
        <v>-0.2</v>
      </c>
      <c r="AO13" s="27">
        <f t="shared" si="23"/>
        <v>2.8</v>
      </c>
      <c r="AP13" s="27">
        <f t="shared" si="24"/>
        <v>5.8</v>
      </c>
      <c r="AQ13" s="27">
        <f t="shared" si="25"/>
        <v>0</v>
      </c>
      <c r="AR13" s="27">
        <f t="shared" si="26"/>
        <v>0</v>
      </c>
      <c r="AS13" s="27">
        <f t="shared" si="27"/>
        <v>0</v>
      </c>
      <c r="AT13" s="27">
        <f t="shared" si="28"/>
        <v>0</v>
      </c>
      <c r="AU13" s="27">
        <f t="shared" si="29"/>
        <v>0</v>
      </c>
      <c r="AV13" s="27">
        <f t="shared" si="30"/>
        <v>6.8</v>
      </c>
      <c r="AW13" s="27">
        <f t="shared" si="31"/>
        <v>6.8</v>
      </c>
      <c r="AX13" s="27">
        <f t="shared" si="32"/>
        <v>6.8</v>
      </c>
      <c r="AY13" s="27">
        <f t="shared" si="33"/>
        <v>0</v>
      </c>
      <c r="AZ13" s="27">
        <f t="shared" si="34"/>
        <v>0</v>
      </c>
      <c r="BA13" s="27">
        <f t="shared" si="35"/>
        <v>0</v>
      </c>
      <c r="BB13" s="27">
        <f t="shared" si="36"/>
        <v>0</v>
      </c>
      <c r="BC13" s="27">
        <f t="shared" si="37"/>
        <v>0</v>
      </c>
      <c r="BD13" s="27">
        <f t="shared" si="38"/>
        <v>-0.2</v>
      </c>
      <c r="BE13" s="27">
        <f t="shared" si="39"/>
        <v>2.8</v>
      </c>
      <c r="BF13" s="27">
        <f t="shared" si="40"/>
        <v>5.8</v>
      </c>
      <c r="BG13" s="27">
        <f t="shared" si="41"/>
        <v>0</v>
      </c>
      <c r="BH13" s="27">
        <f t="shared" si="42"/>
        <v>0</v>
      </c>
      <c r="BI13" s="27">
        <f t="shared" si="43"/>
        <v>0</v>
      </c>
      <c r="BJ13" s="27">
        <f t="shared" si="44"/>
        <v>0</v>
      </c>
      <c r="BK13" s="27">
        <f t="shared" si="45"/>
        <v>0</v>
      </c>
      <c r="BL13" s="27">
        <f t="shared" si="46"/>
        <v>-1.36</v>
      </c>
      <c r="BM13" s="27">
        <f t="shared" si="47"/>
        <v>19.04</v>
      </c>
      <c r="BN13" s="27">
        <f t="shared" si="48"/>
        <v>39.44</v>
      </c>
      <c r="BO13" s="27">
        <f t="shared" si="49"/>
        <v>0</v>
      </c>
      <c r="BP13" s="27">
        <f t="shared" si="50"/>
        <v>0</v>
      </c>
      <c r="BQ13" s="27">
        <f t="shared" si="51"/>
        <v>0</v>
      </c>
      <c r="BR13" s="27">
        <f t="shared" si="52"/>
        <v>0</v>
      </c>
      <c r="BS13" s="27">
        <f t="shared" si="53"/>
        <v>0</v>
      </c>
      <c r="BT13" s="27">
        <f t="shared" si="54"/>
        <v>-3.2274626865671636</v>
      </c>
      <c r="BU13" s="27">
        <f t="shared" si="55"/>
        <v>24.78447761194029</v>
      </c>
      <c r="BV13" s="27">
        <f t="shared" si="56"/>
        <v>32.396417910447745</v>
      </c>
      <c r="BW13" s="29">
        <f t="shared" si="57"/>
        <v>4.262686567164179</v>
      </c>
      <c r="BX13" s="29">
        <f t="shared" si="58"/>
        <v>16.137313432835818</v>
      </c>
      <c r="BY13" s="27">
        <f t="shared" si="59"/>
        <v>32.396417910447745</v>
      </c>
    </row>
    <row r="14" spans="1:77" ht="12.75">
      <c r="A14" s="73" t="s">
        <v>33</v>
      </c>
      <c r="C14" s="27">
        <f>L140</f>
        <v>82.43999999999997</v>
      </c>
      <c r="D14" s="27" t="s">
        <v>26</v>
      </c>
      <c r="E14" s="74"/>
      <c r="G14" s="27">
        <f t="shared" si="1"/>
        <v>0</v>
      </c>
      <c r="H14" s="27">
        <f t="shared" si="6"/>
        <v>0</v>
      </c>
      <c r="I14" s="27">
        <f t="shared" si="7"/>
        <v>15.376119402985072</v>
      </c>
      <c r="J14" s="27">
        <f t="shared" si="8"/>
        <v>5.023880597014926</v>
      </c>
      <c r="K14" s="27">
        <f t="shared" si="9"/>
        <v>15.376119402985072</v>
      </c>
      <c r="L14" s="27">
        <f t="shared" si="10"/>
        <v>35.669552238805956</v>
      </c>
      <c r="M14" s="37">
        <f t="shared" si="11"/>
        <v>14.2</v>
      </c>
      <c r="N14" s="37">
        <f t="shared" si="12"/>
        <v>0.4</v>
      </c>
      <c r="O14" s="36">
        <f t="shared" si="60"/>
        <v>-12.5</v>
      </c>
      <c r="P14" s="33">
        <f t="shared" si="13"/>
        <v>13.399999999999999</v>
      </c>
      <c r="Q14" s="27">
        <f t="shared" si="14"/>
        <v>13.799999999999999</v>
      </c>
      <c r="R14" s="27">
        <f t="shared" si="15"/>
        <v>0.4</v>
      </c>
      <c r="S14" s="27">
        <v>2.7</v>
      </c>
      <c r="T14" s="27">
        <v>2.7</v>
      </c>
      <c r="U14" s="27">
        <v>11.4</v>
      </c>
      <c r="V14" s="27">
        <v>11.4</v>
      </c>
      <c r="W14" s="27">
        <v>6.8</v>
      </c>
      <c r="X14" s="27">
        <v>6.8</v>
      </c>
      <c r="Y14" s="27">
        <v>6.8</v>
      </c>
      <c r="Z14" s="27">
        <v>6.8</v>
      </c>
      <c r="AA14" s="27">
        <f t="shared" si="16"/>
        <v>-12.5</v>
      </c>
      <c r="AB14" s="27">
        <v>1.1</v>
      </c>
      <c r="AC14" s="27">
        <v>3.2</v>
      </c>
      <c r="AD14" s="27">
        <v>1.2</v>
      </c>
      <c r="AE14" s="27">
        <v>4.3</v>
      </c>
      <c r="AF14" s="27">
        <v>3</v>
      </c>
      <c r="AG14" s="27">
        <v>3</v>
      </c>
      <c r="AH14" s="27">
        <v>3</v>
      </c>
      <c r="AI14" s="27">
        <f t="shared" si="17"/>
        <v>-12.5</v>
      </c>
      <c r="AJ14" s="27">
        <f t="shared" si="18"/>
        <v>-11.4</v>
      </c>
      <c r="AK14" s="27">
        <f t="shared" si="19"/>
        <v>-8.2</v>
      </c>
      <c r="AL14" s="27">
        <f t="shared" si="20"/>
        <v>-7</v>
      </c>
      <c r="AM14" s="27">
        <f t="shared" si="21"/>
        <v>-2.7</v>
      </c>
      <c r="AN14" s="27">
        <f t="shared" si="22"/>
        <v>0.3</v>
      </c>
      <c r="AO14" s="27">
        <f t="shared" si="23"/>
        <v>3.3</v>
      </c>
      <c r="AP14" s="27">
        <f t="shared" si="24"/>
        <v>6.3</v>
      </c>
      <c r="AQ14" s="27">
        <f t="shared" si="25"/>
        <v>0</v>
      </c>
      <c r="AR14" s="27">
        <f t="shared" si="26"/>
        <v>0</v>
      </c>
      <c r="AS14" s="27">
        <f t="shared" si="27"/>
        <v>0</v>
      </c>
      <c r="AT14" s="27">
        <f t="shared" si="28"/>
        <v>0</v>
      </c>
      <c r="AU14" s="27">
        <f t="shared" si="29"/>
        <v>0</v>
      </c>
      <c r="AV14" s="27">
        <f t="shared" si="30"/>
        <v>6.8</v>
      </c>
      <c r="AW14" s="27">
        <f t="shared" si="31"/>
        <v>6.8</v>
      </c>
      <c r="AX14" s="27">
        <f t="shared" si="32"/>
        <v>6.8</v>
      </c>
      <c r="AY14" s="27">
        <f t="shared" si="33"/>
        <v>0</v>
      </c>
      <c r="AZ14" s="27">
        <f t="shared" si="34"/>
        <v>0</v>
      </c>
      <c r="BA14" s="27">
        <f t="shared" si="35"/>
        <v>0</v>
      </c>
      <c r="BB14" s="27">
        <f t="shared" si="36"/>
        <v>0</v>
      </c>
      <c r="BC14" s="27">
        <f t="shared" si="37"/>
        <v>0</v>
      </c>
      <c r="BD14" s="27">
        <f t="shared" si="38"/>
        <v>0.3</v>
      </c>
      <c r="BE14" s="27">
        <f t="shared" si="39"/>
        <v>3.3</v>
      </c>
      <c r="BF14" s="27">
        <f t="shared" si="40"/>
        <v>6.3</v>
      </c>
      <c r="BG14" s="27">
        <f t="shared" si="41"/>
        <v>0</v>
      </c>
      <c r="BH14" s="27">
        <f t="shared" si="42"/>
        <v>0</v>
      </c>
      <c r="BI14" s="27">
        <f t="shared" si="43"/>
        <v>0</v>
      </c>
      <c r="BJ14" s="27">
        <f t="shared" si="44"/>
        <v>0</v>
      </c>
      <c r="BK14" s="27">
        <f t="shared" si="45"/>
        <v>0</v>
      </c>
      <c r="BL14" s="27">
        <f t="shared" si="46"/>
        <v>2.04</v>
      </c>
      <c r="BM14" s="27">
        <f t="shared" si="47"/>
        <v>22.439999999999998</v>
      </c>
      <c r="BN14" s="27">
        <f t="shared" si="48"/>
        <v>42.839999999999996</v>
      </c>
      <c r="BO14" s="27">
        <f t="shared" si="49"/>
        <v>0</v>
      </c>
      <c r="BP14" s="27">
        <f t="shared" si="50"/>
        <v>0</v>
      </c>
      <c r="BQ14" s="27">
        <f t="shared" si="51"/>
        <v>0</v>
      </c>
      <c r="BR14" s="27">
        <f t="shared" si="52"/>
        <v>0</v>
      </c>
      <c r="BS14" s="27">
        <f t="shared" si="53"/>
        <v>0</v>
      </c>
      <c r="BT14" s="27">
        <f t="shared" si="54"/>
        <v>4.612835820895522</v>
      </c>
      <c r="BU14" s="27">
        <f t="shared" si="55"/>
        <v>30.341194029850733</v>
      </c>
      <c r="BV14" s="27">
        <f t="shared" si="56"/>
        <v>35.669552238805956</v>
      </c>
      <c r="BW14" s="29">
        <f t="shared" si="57"/>
        <v>5.023880597014926</v>
      </c>
      <c r="BX14" s="29">
        <f t="shared" si="58"/>
        <v>15.376119402985072</v>
      </c>
      <c r="BY14" s="27">
        <f t="shared" si="59"/>
        <v>35.669552238805956</v>
      </c>
    </row>
    <row r="15" spans="1:77" ht="12.75">
      <c r="A15" s="75"/>
      <c r="E15" s="74"/>
      <c r="G15" s="27">
        <f t="shared" si="1"/>
        <v>0</v>
      </c>
      <c r="H15" s="27">
        <f t="shared" si="6"/>
        <v>0</v>
      </c>
      <c r="I15" s="27">
        <f t="shared" si="7"/>
        <v>14.614925373134326</v>
      </c>
      <c r="J15" s="27">
        <f t="shared" si="8"/>
        <v>5.785074626865672</v>
      </c>
      <c r="K15" s="27">
        <f t="shared" si="9"/>
        <v>14.614925373134326</v>
      </c>
      <c r="L15" s="27">
        <f t="shared" si="10"/>
        <v>38.181492537313424</v>
      </c>
      <c r="M15" s="37">
        <f t="shared" si="11"/>
        <v>14.2</v>
      </c>
      <c r="N15" s="37">
        <f t="shared" si="12"/>
        <v>0.4</v>
      </c>
      <c r="O15" s="36">
        <f t="shared" si="60"/>
        <v>-12</v>
      </c>
      <c r="P15" s="33">
        <f t="shared" si="13"/>
        <v>13.399999999999999</v>
      </c>
      <c r="Q15" s="27">
        <f t="shared" si="14"/>
        <v>13.799999999999999</v>
      </c>
      <c r="R15" s="27">
        <f t="shared" si="15"/>
        <v>0.4</v>
      </c>
      <c r="S15" s="27">
        <v>2.7</v>
      </c>
      <c r="T15" s="27">
        <v>2.7</v>
      </c>
      <c r="U15" s="27">
        <v>11.4</v>
      </c>
      <c r="V15" s="27">
        <v>11.4</v>
      </c>
      <c r="W15" s="27">
        <v>6.8</v>
      </c>
      <c r="X15" s="27">
        <v>6.8</v>
      </c>
      <c r="Y15" s="27">
        <v>6.8</v>
      </c>
      <c r="Z15" s="27">
        <v>6.8</v>
      </c>
      <c r="AA15" s="27">
        <f t="shared" si="16"/>
        <v>-12</v>
      </c>
      <c r="AB15" s="27">
        <v>1.1</v>
      </c>
      <c r="AC15" s="27">
        <v>3.2</v>
      </c>
      <c r="AD15" s="27">
        <v>1.2</v>
      </c>
      <c r="AE15" s="27">
        <v>4.3</v>
      </c>
      <c r="AF15" s="27">
        <v>3</v>
      </c>
      <c r="AG15" s="27">
        <v>3</v>
      </c>
      <c r="AH15" s="27">
        <v>3</v>
      </c>
      <c r="AI15" s="27">
        <f t="shared" si="17"/>
        <v>-12</v>
      </c>
      <c r="AJ15" s="27">
        <f t="shared" si="18"/>
        <v>-10.9</v>
      </c>
      <c r="AK15" s="27">
        <f t="shared" si="19"/>
        <v>-7.7</v>
      </c>
      <c r="AL15" s="27">
        <f t="shared" si="20"/>
        <v>-6.5</v>
      </c>
      <c r="AM15" s="27">
        <f t="shared" si="21"/>
        <v>-2.2</v>
      </c>
      <c r="AN15" s="27">
        <f t="shared" si="22"/>
        <v>0.8</v>
      </c>
      <c r="AO15" s="27">
        <f t="shared" si="23"/>
        <v>3.8</v>
      </c>
      <c r="AP15" s="27">
        <f t="shared" si="24"/>
        <v>6.8</v>
      </c>
      <c r="AQ15" s="27">
        <f t="shared" si="25"/>
        <v>0</v>
      </c>
      <c r="AR15" s="27">
        <f t="shared" si="26"/>
        <v>0</v>
      </c>
      <c r="AS15" s="27">
        <f t="shared" si="27"/>
        <v>0</v>
      </c>
      <c r="AT15" s="27">
        <f t="shared" si="28"/>
        <v>0</v>
      </c>
      <c r="AU15" s="27">
        <f t="shared" si="29"/>
        <v>0</v>
      </c>
      <c r="AV15" s="27">
        <f t="shared" si="30"/>
        <v>6.8</v>
      </c>
      <c r="AW15" s="27">
        <f t="shared" si="31"/>
        <v>6.8</v>
      </c>
      <c r="AX15" s="27">
        <f t="shared" si="32"/>
        <v>6.8</v>
      </c>
      <c r="AY15" s="27">
        <f t="shared" si="33"/>
        <v>0</v>
      </c>
      <c r="AZ15" s="27">
        <f t="shared" si="34"/>
        <v>0</v>
      </c>
      <c r="BA15" s="27">
        <f t="shared" si="35"/>
        <v>0</v>
      </c>
      <c r="BB15" s="27">
        <f t="shared" si="36"/>
        <v>0</v>
      </c>
      <c r="BC15" s="27">
        <f t="shared" si="37"/>
        <v>0</v>
      </c>
      <c r="BD15" s="27">
        <f t="shared" si="38"/>
        <v>0.8</v>
      </c>
      <c r="BE15" s="27">
        <f t="shared" si="39"/>
        <v>3.8</v>
      </c>
      <c r="BF15" s="27">
        <f t="shared" si="40"/>
        <v>6.8</v>
      </c>
      <c r="BG15" s="27">
        <f t="shared" si="41"/>
        <v>0</v>
      </c>
      <c r="BH15" s="27">
        <f t="shared" si="42"/>
        <v>0</v>
      </c>
      <c r="BI15" s="27">
        <f t="shared" si="43"/>
        <v>0</v>
      </c>
      <c r="BJ15" s="27">
        <f t="shared" si="44"/>
        <v>0</v>
      </c>
      <c r="BK15" s="27">
        <f t="shared" si="45"/>
        <v>0</v>
      </c>
      <c r="BL15" s="27">
        <f t="shared" si="46"/>
        <v>5.44</v>
      </c>
      <c r="BM15" s="27">
        <f t="shared" si="47"/>
        <v>25.84</v>
      </c>
      <c r="BN15" s="27">
        <f t="shared" si="48"/>
        <v>46.239999999999995</v>
      </c>
      <c r="BO15" s="27">
        <f t="shared" si="49"/>
        <v>0</v>
      </c>
      <c r="BP15" s="27">
        <f t="shared" si="50"/>
        <v>0</v>
      </c>
      <c r="BQ15" s="27">
        <f t="shared" si="51"/>
        <v>0</v>
      </c>
      <c r="BR15" s="27">
        <f t="shared" si="52"/>
        <v>0</v>
      </c>
      <c r="BS15" s="27">
        <f t="shared" si="53"/>
        <v>0</v>
      </c>
      <c r="BT15" s="27">
        <f t="shared" si="54"/>
        <v>11.691940298507461</v>
      </c>
      <c r="BU15" s="27">
        <f t="shared" si="55"/>
        <v>35.13671641791044</v>
      </c>
      <c r="BV15" s="27">
        <f t="shared" si="56"/>
        <v>38.181492537313424</v>
      </c>
      <c r="BW15" s="29">
        <f t="shared" si="57"/>
        <v>5.785074626865672</v>
      </c>
      <c r="BX15" s="29">
        <f t="shared" si="58"/>
        <v>14.614925373134326</v>
      </c>
      <c r="BY15" s="27">
        <f t="shared" si="59"/>
        <v>38.181492537313424</v>
      </c>
    </row>
    <row r="16" spans="1:77" ht="12.75" customHeight="1">
      <c r="A16" s="73" t="s">
        <v>34</v>
      </c>
      <c r="E16" s="74"/>
      <c r="G16" s="27">
        <f t="shared" si="1"/>
        <v>0</v>
      </c>
      <c r="H16" s="27">
        <f t="shared" si="6"/>
        <v>0</v>
      </c>
      <c r="I16" s="27">
        <f t="shared" si="7"/>
        <v>13.853731343283581</v>
      </c>
      <c r="J16" s="27">
        <f t="shared" si="8"/>
        <v>6.5462686567164186</v>
      </c>
      <c r="K16" s="27">
        <f t="shared" si="9"/>
        <v>13.853731343283581</v>
      </c>
      <c r="L16" s="27">
        <f t="shared" si="10"/>
        <v>39.93223880597014</v>
      </c>
      <c r="M16" s="37">
        <f t="shared" si="11"/>
        <v>14.2</v>
      </c>
      <c r="N16" s="37">
        <f t="shared" si="12"/>
        <v>0.4</v>
      </c>
      <c r="O16" s="36">
        <f t="shared" si="60"/>
        <v>-11.5</v>
      </c>
      <c r="P16" s="33">
        <f t="shared" si="13"/>
        <v>13.399999999999999</v>
      </c>
      <c r="Q16" s="27">
        <f t="shared" si="14"/>
        <v>13.799999999999999</v>
      </c>
      <c r="R16" s="27">
        <f t="shared" si="15"/>
        <v>0.4</v>
      </c>
      <c r="S16" s="27">
        <v>2.7</v>
      </c>
      <c r="T16" s="27">
        <v>2.7</v>
      </c>
      <c r="U16" s="27">
        <v>11.4</v>
      </c>
      <c r="V16" s="27">
        <v>11.4</v>
      </c>
      <c r="W16" s="27">
        <v>6.8</v>
      </c>
      <c r="X16" s="27">
        <v>6.8</v>
      </c>
      <c r="Y16" s="27">
        <v>6.8</v>
      </c>
      <c r="Z16" s="27">
        <v>6.8</v>
      </c>
      <c r="AA16" s="27">
        <f t="shared" si="16"/>
        <v>-11.5</v>
      </c>
      <c r="AB16" s="27">
        <v>1.1</v>
      </c>
      <c r="AC16" s="27">
        <v>3.2</v>
      </c>
      <c r="AD16" s="27">
        <v>1.2</v>
      </c>
      <c r="AE16" s="27">
        <v>4.3</v>
      </c>
      <c r="AF16" s="27">
        <v>3</v>
      </c>
      <c r="AG16" s="27">
        <v>3</v>
      </c>
      <c r="AH16" s="27">
        <v>3</v>
      </c>
      <c r="AI16" s="27">
        <f t="shared" si="17"/>
        <v>-11.5</v>
      </c>
      <c r="AJ16" s="27">
        <f t="shared" si="18"/>
        <v>-10.4</v>
      </c>
      <c r="AK16" s="27">
        <f t="shared" si="19"/>
        <v>-7.2</v>
      </c>
      <c r="AL16" s="27">
        <f t="shared" si="20"/>
        <v>-6</v>
      </c>
      <c r="AM16" s="27">
        <f t="shared" si="21"/>
        <v>-1.7</v>
      </c>
      <c r="AN16" s="27">
        <f t="shared" si="22"/>
        <v>1.3</v>
      </c>
      <c r="AO16" s="27">
        <f t="shared" si="23"/>
        <v>4.3</v>
      </c>
      <c r="AP16" s="27">
        <f t="shared" si="24"/>
        <v>7.3</v>
      </c>
      <c r="AQ16" s="27">
        <f t="shared" si="25"/>
        <v>0</v>
      </c>
      <c r="AR16" s="27">
        <f t="shared" si="26"/>
        <v>0</v>
      </c>
      <c r="AS16" s="27">
        <f t="shared" si="27"/>
        <v>0</v>
      </c>
      <c r="AT16" s="27">
        <f t="shared" si="28"/>
        <v>0</v>
      </c>
      <c r="AU16" s="27">
        <f t="shared" si="29"/>
        <v>0</v>
      </c>
      <c r="AV16" s="27">
        <f t="shared" si="30"/>
        <v>6.8</v>
      </c>
      <c r="AW16" s="27">
        <f t="shared" si="31"/>
        <v>6.8</v>
      </c>
      <c r="AX16" s="27">
        <f t="shared" si="32"/>
        <v>6.8</v>
      </c>
      <c r="AY16" s="27">
        <f t="shared" si="33"/>
        <v>0</v>
      </c>
      <c r="AZ16" s="27">
        <f t="shared" si="34"/>
        <v>0</v>
      </c>
      <c r="BA16" s="27">
        <f t="shared" si="35"/>
        <v>0</v>
      </c>
      <c r="BB16" s="27">
        <f t="shared" si="36"/>
        <v>0</v>
      </c>
      <c r="BC16" s="27">
        <f t="shared" si="37"/>
        <v>0</v>
      </c>
      <c r="BD16" s="27">
        <f t="shared" si="38"/>
        <v>1.3</v>
      </c>
      <c r="BE16" s="27">
        <f t="shared" si="39"/>
        <v>4.3</v>
      </c>
      <c r="BF16" s="27">
        <f t="shared" si="40"/>
        <v>7.3</v>
      </c>
      <c r="BG16" s="27">
        <f t="shared" si="41"/>
        <v>0</v>
      </c>
      <c r="BH16" s="27">
        <f t="shared" si="42"/>
        <v>0</v>
      </c>
      <c r="BI16" s="27">
        <f t="shared" si="43"/>
        <v>0</v>
      </c>
      <c r="BJ16" s="27">
        <f t="shared" si="44"/>
        <v>0</v>
      </c>
      <c r="BK16" s="27">
        <f t="shared" si="45"/>
        <v>0</v>
      </c>
      <c r="BL16" s="27">
        <f t="shared" si="46"/>
        <v>8.84</v>
      </c>
      <c r="BM16" s="27">
        <f t="shared" si="47"/>
        <v>29.24</v>
      </c>
      <c r="BN16" s="27">
        <f t="shared" si="48"/>
        <v>49.64</v>
      </c>
      <c r="BO16" s="27">
        <f t="shared" si="49"/>
        <v>0</v>
      </c>
      <c r="BP16" s="27">
        <f t="shared" si="50"/>
        <v>0</v>
      </c>
      <c r="BQ16" s="27">
        <f t="shared" si="51"/>
        <v>0</v>
      </c>
      <c r="BR16" s="27">
        <f t="shared" si="52"/>
        <v>0</v>
      </c>
      <c r="BS16" s="27">
        <f t="shared" si="53"/>
        <v>0</v>
      </c>
      <c r="BT16" s="27">
        <f t="shared" si="54"/>
        <v>18.009850746268654</v>
      </c>
      <c r="BU16" s="27">
        <f t="shared" si="55"/>
        <v>39.171044776119395</v>
      </c>
      <c r="BV16" s="27">
        <f t="shared" si="56"/>
        <v>39.93223880597014</v>
      </c>
      <c r="BW16" s="29">
        <f t="shared" si="57"/>
        <v>6.5462686567164186</v>
      </c>
      <c r="BX16" s="29">
        <f t="shared" si="58"/>
        <v>13.853731343283581</v>
      </c>
      <c r="BY16" s="27">
        <f t="shared" si="59"/>
        <v>39.93223880597014</v>
      </c>
    </row>
    <row r="17" spans="1:77" ht="12.75">
      <c r="A17" s="73"/>
      <c r="B17" s="28" t="s">
        <v>35</v>
      </c>
      <c r="C17" s="27">
        <f>G140</f>
        <v>1.5</v>
      </c>
      <c r="D17" s="27" t="s">
        <v>2</v>
      </c>
      <c r="E17" s="74"/>
      <c r="G17" s="27">
        <f t="shared" si="1"/>
        <v>0</v>
      </c>
      <c r="H17" s="27">
        <f t="shared" si="6"/>
        <v>0</v>
      </c>
      <c r="I17" s="27">
        <f t="shared" si="7"/>
        <v>13.092537313432834</v>
      </c>
      <c r="J17" s="27">
        <f t="shared" si="8"/>
        <v>7.307462686567165</v>
      </c>
      <c r="K17" s="27">
        <f t="shared" si="9"/>
        <v>13.092537313432834</v>
      </c>
      <c r="L17" s="27">
        <f t="shared" si="10"/>
        <v>42.4441791044776</v>
      </c>
      <c r="M17" s="37">
        <f t="shared" si="11"/>
        <v>14.2</v>
      </c>
      <c r="N17" s="37">
        <f t="shared" si="12"/>
        <v>0.4</v>
      </c>
      <c r="O17" s="36">
        <f t="shared" si="60"/>
        <v>-11</v>
      </c>
      <c r="P17" s="33">
        <f t="shared" si="13"/>
        <v>13.399999999999999</v>
      </c>
      <c r="Q17" s="27">
        <f t="shared" si="14"/>
        <v>13.799999999999999</v>
      </c>
      <c r="R17" s="27">
        <f t="shared" si="15"/>
        <v>0.4</v>
      </c>
      <c r="S17" s="27">
        <v>2.7</v>
      </c>
      <c r="T17" s="27">
        <v>2.7</v>
      </c>
      <c r="U17" s="27">
        <v>11.4</v>
      </c>
      <c r="V17" s="27">
        <v>11.4</v>
      </c>
      <c r="W17" s="27">
        <v>6.8</v>
      </c>
      <c r="X17" s="27">
        <v>6.8</v>
      </c>
      <c r="Y17" s="27">
        <v>6.8</v>
      </c>
      <c r="Z17" s="27">
        <v>6.8</v>
      </c>
      <c r="AA17" s="27">
        <f t="shared" si="16"/>
        <v>-11</v>
      </c>
      <c r="AB17" s="27">
        <v>1.1</v>
      </c>
      <c r="AC17" s="27">
        <v>3.2</v>
      </c>
      <c r="AD17" s="27">
        <v>1.2</v>
      </c>
      <c r="AE17" s="27">
        <v>4.3</v>
      </c>
      <c r="AF17" s="27">
        <v>3</v>
      </c>
      <c r="AG17" s="27">
        <v>3</v>
      </c>
      <c r="AH17" s="27">
        <v>3</v>
      </c>
      <c r="AI17" s="27">
        <f t="shared" si="17"/>
        <v>-11</v>
      </c>
      <c r="AJ17" s="27">
        <f t="shared" si="18"/>
        <v>-9.9</v>
      </c>
      <c r="AK17" s="27">
        <f t="shared" si="19"/>
        <v>-6.7</v>
      </c>
      <c r="AL17" s="27">
        <f t="shared" si="20"/>
        <v>-5.5</v>
      </c>
      <c r="AM17" s="27">
        <f t="shared" si="21"/>
        <v>-1.2</v>
      </c>
      <c r="AN17" s="27">
        <f t="shared" si="22"/>
        <v>1.8</v>
      </c>
      <c r="AO17" s="27">
        <f t="shared" si="23"/>
        <v>4.8</v>
      </c>
      <c r="AP17" s="27">
        <f t="shared" si="24"/>
        <v>7.8</v>
      </c>
      <c r="AQ17" s="27">
        <f t="shared" si="25"/>
        <v>0</v>
      </c>
      <c r="AR17" s="27">
        <f t="shared" si="26"/>
        <v>0</v>
      </c>
      <c r="AS17" s="27">
        <f t="shared" si="27"/>
        <v>0</v>
      </c>
      <c r="AT17" s="27">
        <f t="shared" si="28"/>
        <v>0</v>
      </c>
      <c r="AU17" s="27">
        <f t="shared" si="29"/>
        <v>0</v>
      </c>
      <c r="AV17" s="27">
        <f t="shared" si="30"/>
        <v>6.8</v>
      </c>
      <c r="AW17" s="27">
        <f t="shared" si="31"/>
        <v>6.8</v>
      </c>
      <c r="AX17" s="27">
        <f t="shared" si="32"/>
        <v>6.8</v>
      </c>
      <c r="AY17" s="27">
        <f t="shared" si="33"/>
        <v>0</v>
      </c>
      <c r="AZ17" s="27">
        <f t="shared" si="34"/>
        <v>0</v>
      </c>
      <c r="BA17" s="27">
        <f t="shared" si="35"/>
        <v>0</v>
      </c>
      <c r="BB17" s="27">
        <f t="shared" si="36"/>
        <v>0</v>
      </c>
      <c r="BC17" s="27">
        <f t="shared" si="37"/>
        <v>0</v>
      </c>
      <c r="BD17" s="27">
        <f t="shared" si="38"/>
        <v>1.8</v>
      </c>
      <c r="BE17" s="27">
        <f t="shared" si="39"/>
        <v>4.8</v>
      </c>
      <c r="BF17" s="27">
        <f t="shared" si="40"/>
        <v>7.8</v>
      </c>
      <c r="BG17" s="27">
        <f t="shared" si="41"/>
        <v>0</v>
      </c>
      <c r="BH17" s="27">
        <f t="shared" si="42"/>
        <v>0</v>
      </c>
      <c r="BI17" s="27">
        <f t="shared" si="43"/>
        <v>0</v>
      </c>
      <c r="BJ17" s="27">
        <f t="shared" si="44"/>
        <v>0</v>
      </c>
      <c r="BK17" s="27">
        <f t="shared" si="45"/>
        <v>0</v>
      </c>
      <c r="BL17" s="27">
        <f t="shared" si="46"/>
        <v>12.24</v>
      </c>
      <c r="BM17" s="27">
        <f t="shared" si="47"/>
        <v>32.64</v>
      </c>
      <c r="BN17" s="27">
        <f t="shared" si="48"/>
        <v>53.04</v>
      </c>
      <c r="BO17" s="27">
        <f t="shared" si="49"/>
        <v>0</v>
      </c>
      <c r="BP17" s="27">
        <f t="shared" si="50"/>
        <v>0</v>
      </c>
      <c r="BQ17" s="27">
        <f t="shared" si="51"/>
        <v>0</v>
      </c>
      <c r="BR17" s="27">
        <f t="shared" si="52"/>
        <v>0</v>
      </c>
      <c r="BS17" s="27">
        <f t="shared" si="53"/>
        <v>0</v>
      </c>
      <c r="BT17" s="27">
        <f t="shared" si="54"/>
        <v>23.5665671641791</v>
      </c>
      <c r="BU17" s="27">
        <f t="shared" si="55"/>
        <v>42.4441791044776</v>
      </c>
      <c r="BV17" s="27">
        <f t="shared" si="56"/>
        <v>40.92179104477611</v>
      </c>
      <c r="BW17" s="29">
        <f t="shared" si="57"/>
        <v>7.307462686567165</v>
      </c>
      <c r="BX17" s="29">
        <f t="shared" si="58"/>
        <v>13.092537313432834</v>
      </c>
      <c r="BY17" s="27">
        <f t="shared" si="59"/>
        <v>42.4441791044776</v>
      </c>
    </row>
    <row r="18" spans="1:77" ht="13.5" thickBot="1">
      <c r="A18" s="76"/>
      <c r="B18" s="77"/>
      <c r="C18" s="77"/>
      <c r="D18" s="77"/>
      <c r="E18" s="78"/>
      <c r="G18" s="27">
        <f t="shared" si="1"/>
        <v>0</v>
      </c>
      <c r="H18" s="27">
        <f t="shared" si="6"/>
        <v>0</v>
      </c>
      <c r="I18" s="27">
        <f t="shared" si="7"/>
        <v>12.331343283582086</v>
      </c>
      <c r="J18" s="27">
        <f t="shared" si="8"/>
        <v>8.068656716417912</v>
      </c>
      <c r="K18" s="27">
        <f t="shared" si="9"/>
        <v>12.331343283582086</v>
      </c>
      <c r="L18" s="27">
        <f t="shared" si="10"/>
        <v>44.95611940298506</v>
      </c>
      <c r="M18" s="37">
        <f t="shared" si="11"/>
        <v>14.2</v>
      </c>
      <c r="N18" s="37">
        <f t="shared" si="12"/>
        <v>0.4</v>
      </c>
      <c r="O18" s="36">
        <f t="shared" si="60"/>
        <v>-10.5</v>
      </c>
      <c r="P18" s="33">
        <f t="shared" si="13"/>
        <v>13.399999999999999</v>
      </c>
      <c r="Q18" s="27">
        <f t="shared" si="14"/>
        <v>13.799999999999999</v>
      </c>
      <c r="R18" s="27">
        <f t="shared" si="15"/>
        <v>0.4</v>
      </c>
      <c r="S18" s="27">
        <v>2.7</v>
      </c>
      <c r="T18" s="27">
        <v>2.7</v>
      </c>
      <c r="U18" s="27">
        <v>11.4</v>
      </c>
      <c r="V18" s="27">
        <v>11.4</v>
      </c>
      <c r="W18" s="27">
        <v>6.8</v>
      </c>
      <c r="X18" s="27">
        <v>6.8</v>
      </c>
      <c r="Y18" s="27">
        <v>6.8</v>
      </c>
      <c r="Z18" s="27">
        <v>6.8</v>
      </c>
      <c r="AA18" s="27">
        <f t="shared" si="16"/>
        <v>-10.5</v>
      </c>
      <c r="AB18" s="27">
        <v>1.1</v>
      </c>
      <c r="AC18" s="27">
        <v>3.2</v>
      </c>
      <c r="AD18" s="27">
        <v>1.2</v>
      </c>
      <c r="AE18" s="27">
        <v>4.3</v>
      </c>
      <c r="AF18" s="27">
        <v>3</v>
      </c>
      <c r="AG18" s="27">
        <v>3</v>
      </c>
      <c r="AH18" s="27">
        <v>3</v>
      </c>
      <c r="AI18" s="27">
        <f t="shared" si="17"/>
        <v>-10.5</v>
      </c>
      <c r="AJ18" s="27">
        <f t="shared" si="18"/>
        <v>-9.4</v>
      </c>
      <c r="AK18" s="27">
        <f t="shared" si="19"/>
        <v>-6.2</v>
      </c>
      <c r="AL18" s="27">
        <f t="shared" si="20"/>
        <v>-5</v>
      </c>
      <c r="AM18" s="27">
        <f t="shared" si="21"/>
        <v>-0.7</v>
      </c>
      <c r="AN18" s="27">
        <f t="shared" si="22"/>
        <v>2.3</v>
      </c>
      <c r="AO18" s="27">
        <f t="shared" si="23"/>
        <v>5.3</v>
      </c>
      <c r="AP18" s="27">
        <f t="shared" si="24"/>
        <v>8.3</v>
      </c>
      <c r="AQ18" s="27">
        <f t="shared" si="25"/>
        <v>0</v>
      </c>
      <c r="AR18" s="27">
        <f t="shared" si="26"/>
        <v>0</v>
      </c>
      <c r="AS18" s="27">
        <f t="shared" si="27"/>
        <v>0</v>
      </c>
      <c r="AT18" s="27">
        <f t="shared" si="28"/>
        <v>0</v>
      </c>
      <c r="AU18" s="27">
        <f t="shared" si="29"/>
        <v>0</v>
      </c>
      <c r="AV18" s="27">
        <f t="shared" si="30"/>
        <v>6.8</v>
      </c>
      <c r="AW18" s="27">
        <f t="shared" si="31"/>
        <v>6.8</v>
      </c>
      <c r="AX18" s="27">
        <f t="shared" si="32"/>
        <v>6.8</v>
      </c>
      <c r="AY18" s="27">
        <f t="shared" si="33"/>
        <v>0</v>
      </c>
      <c r="AZ18" s="27">
        <f t="shared" si="34"/>
        <v>0</v>
      </c>
      <c r="BA18" s="27">
        <f t="shared" si="35"/>
        <v>0</v>
      </c>
      <c r="BB18" s="27">
        <f t="shared" si="36"/>
        <v>0</v>
      </c>
      <c r="BC18" s="27">
        <f t="shared" si="37"/>
        <v>0</v>
      </c>
      <c r="BD18" s="27">
        <f t="shared" si="38"/>
        <v>2.3</v>
      </c>
      <c r="BE18" s="27">
        <f t="shared" si="39"/>
        <v>5.3</v>
      </c>
      <c r="BF18" s="27">
        <f t="shared" si="40"/>
        <v>8.3</v>
      </c>
      <c r="BG18" s="27">
        <f t="shared" si="41"/>
        <v>0</v>
      </c>
      <c r="BH18" s="27">
        <f t="shared" si="42"/>
        <v>0</v>
      </c>
      <c r="BI18" s="27">
        <f t="shared" si="43"/>
        <v>0</v>
      </c>
      <c r="BJ18" s="27">
        <f t="shared" si="44"/>
        <v>0</v>
      </c>
      <c r="BK18" s="27">
        <f t="shared" si="45"/>
        <v>0</v>
      </c>
      <c r="BL18" s="27">
        <f t="shared" si="46"/>
        <v>15.639999999999999</v>
      </c>
      <c r="BM18" s="27">
        <f t="shared" si="47"/>
        <v>36.04</v>
      </c>
      <c r="BN18" s="27">
        <f t="shared" si="48"/>
        <v>56.440000000000005</v>
      </c>
      <c r="BO18" s="27">
        <f t="shared" si="49"/>
        <v>0</v>
      </c>
      <c r="BP18" s="27">
        <f t="shared" si="50"/>
        <v>0</v>
      </c>
      <c r="BQ18" s="27">
        <f t="shared" si="51"/>
        <v>0</v>
      </c>
      <c r="BR18" s="27">
        <f t="shared" si="52"/>
        <v>0</v>
      </c>
      <c r="BS18" s="27">
        <f t="shared" si="53"/>
        <v>0</v>
      </c>
      <c r="BT18" s="27">
        <f t="shared" si="54"/>
        <v>28.362089552238796</v>
      </c>
      <c r="BU18" s="27">
        <f t="shared" si="55"/>
        <v>44.95611940298506</v>
      </c>
      <c r="BV18" s="27">
        <f t="shared" si="56"/>
        <v>41.15014925373132</v>
      </c>
      <c r="BW18" s="29">
        <f t="shared" si="57"/>
        <v>8.068656716417912</v>
      </c>
      <c r="BX18" s="29">
        <f t="shared" si="58"/>
        <v>12.331343283582086</v>
      </c>
      <c r="BY18" s="27">
        <f t="shared" si="59"/>
        <v>44.95611940298506</v>
      </c>
    </row>
    <row r="19" spans="7:77" ht="12.75">
      <c r="G19" s="27">
        <f t="shared" si="1"/>
        <v>0</v>
      </c>
      <c r="H19" s="27">
        <f t="shared" si="6"/>
        <v>0</v>
      </c>
      <c r="I19" s="27">
        <f t="shared" si="7"/>
        <v>18.471641791044775</v>
      </c>
      <c r="J19" s="27">
        <f t="shared" si="8"/>
        <v>8.728358208955225</v>
      </c>
      <c r="K19" s="27">
        <f t="shared" si="9"/>
        <v>18.471641791044775</v>
      </c>
      <c r="L19" s="27">
        <f t="shared" si="10"/>
        <v>45.93552238805969</v>
      </c>
      <c r="M19" s="37">
        <f t="shared" si="11"/>
        <v>14.2</v>
      </c>
      <c r="N19" s="37">
        <f t="shared" si="12"/>
        <v>0.4</v>
      </c>
      <c r="O19" s="36">
        <f t="shared" si="60"/>
        <v>-10</v>
      </c>
      <c r="P19" s="33">
        <f t="shared" si="13"/>
        <v>13.399999999999999</v>
      </c>
      <c r="Q19" s="27">
        <f t="shared" si="14"/>
        <v>13.799999999999999</v>
      </c>
      <c r="R19" s="27">
        <f t="shared" si="15"/>
        <v>0.4</v>
      </c>
      <c r="S19" s="27">
        <v>2.7</v>
      </c>
      <c r="T19" s="27">
        <v>2.7</v>
      </c>
      <c r="U19" s="27">
        <v>11.4</v>
      </c>
      <c r="V19" s="27">
        <v>11.4</v>
      </c>
      <c r="W19" s="27">
        <v>6.8</v>
      </c>
      <c r="X19" s="27">
        <v>6.8</v>
      </c>
      <c r="Y19" s="27">
        <v>6.8</v>
      </c>
      <c r="Z19" s="27">
        <v>6.8</v>
      </c>
      <c r="AA19" s="27">
        <f t="shared" si="16"/>
        <v>-10</v>
      </c>
      <c r="AB19" s="27">
        <v>1.1</v>
      </c>
      <c r="AC19" s="27">
        <v>3.2</v>
      </c>
      <c r="AD19" s="27">
        <v>1.2</v>
      </c>
      <c r="AE19" s="27">
        <v>4.3</v>
      </c>
      <c r="AF19" s="27">
        <v>3</v>
      </c>
      <c r="AG19" s="27">
        <v>3</v>
      </c>
      <c r="AH19" s="27">
        <v>3</v>
      </c>
      <c r="AI19" s="27">
        <f t="shared" si="17"/>
        <v>-10</v>
      </c>
      <c r="AJ19" s="27">
        <f t="shared" si="18"/>
        <v>-8.9</v>
      </c>
      <c r="AK19" s="27">
        <f t="shared" si="19"/>
        <v>-5.7</v>
      </c>
      <c r="AL19" s="27">
        <f t="shared" si="20"/>
        <v>-4.5</v>
      </c>
      <c r="AM19" s="27">
        <f t="shared" si="21"/>
        <v>-0.2</v>
      </c>
      <c r="AN19" s="27">
        <f t="shared" si="22"/>
        <v>2.8</v>
      </c>
      <c r="AO19" s="27">
        <f t="shared" si="23"/>
        <v>5.8</v>
      </c>
      <c r="AP19" s="27">
        <f t="shared" si="24"/>
        <v>8.8</v>
      </c>
      <c r="AQ19" s="27">
        <f t="shared" si="25"/>
        <v>0</v>
      </c>
      <c r="AR19" s="27">
        <f t="shared" si="26"/>
        <v>0</v>
      </c>
      <c r="AS19" s="27">
        <f t="shared" si="27"/>
        <v>0</v>
      </c>
      <c r="AT19" s="27">
        <f t="shared" si="28"/>
        <v>0</v>
      </c>
      <c r="AU19" s="27">
        <f t="shared" si="29"/>
        <v>6.8</v>
      </c>
      <c r="AV19" s="27">
        <f t="shared" si="30"/>
        <v>6.8</v>
      </c>
      <c r="AW19" s="27">
        <f t="shared" si="31"/>
        <v>6.8</v>
      </c>
      <c r="AX19" s="27">
        <f t="shared" si="32"/>
        <v>6.8</v>
      </c>
      <c r="AY19" s="27">
        <f t="shared" si="33"/>
        <v>0</v>
      </c>
      <c r="AZ19" s="27">
        <f t="shared" si="34"/>
        <v>0</v>
      </c>
      <c r="BA19" s="27">
        <f t="shared" si="35"/>
        <v>0</v>
      </c>
      <c r="BB19" s="27">
        <f t="shared" si="36"/>
        <v>0</v>
      </c>
      <c r="BC19" s="27">
        <f t="shared" si="37"/>
        <v>-0.2</v>
      </c>
      <c r="BD19" s="27">
        <f t="shared" si="38"/>
        <v>2.8</v>
      </c>
      <c r="BE19" s="27">
        <f t="shared" si="39"/>
        <v>5.8</v>
      </c>
      <c r="BF19" s="27">
        <f t="shared" si="40"/>
        <v>8.8</v>
      </c>
      <c r="BG19" s="27">
        <f t="shared" si="41"/>
        <v>0</v>
      </c>
      <c r="BH19" s="27">
        <f t="shared" si="42"/>
        <v>0</v>
      </c>
      <c r="BI19" s="27">
        <f t="shared" si="43"/>
        <v>0</v>
      </c>
      <c r="BJ19" s="27">
        <f t="shared" si="44"/>
        <v>0</v>
      </c>
      <c r="BK19" s="27">
        <f t="shared" si="45"/>
        <v>-1.36</v>
      </c>
      <c r="BL19" s="27">
        <f t="shared" si="46"/>
        <v>19.04</v>
      </c>
      <c r="BM19" s="27">
        <f t="shared" si="47"/>
        <v>39.44</v>
      </c>
      <c r="BN19" s="27">
        <f t="shared" si="48"/>
        <v>59.84</v>
      </c>
      <c r="BO19" s="27">
        <f t="shared" si="49"/>
        <v>0</v>
      </c>
      <c r="BP19" s="27">
        <f t="shared" si="50"/>
        <v>0</v>
      </c>
      <c r="BQ19" s="27">
        <f t="shared" si="51"/>
        <v>0</v>
      </c>
      <c r="BR19" s="27">
        <f t="shared" si="52"/>
        <v>0</v>
      </c>
      <c r="BS19" s="27">
        <f t="shared" si="53"/>
        <v>-3.694328358208955</v>
      </c>
      <c r="BT19" s="27">
        <f t="shared" si="54"/>
        <v>31.32059701492537</v>
      </c>
      <c r="BU19" s="27">
        <f t="shared" si="55"/>
        <v>45.93552238805969</v>
      </c>
      <c r="BV19" s="27">
        <f t="shared" si="56"/>
        <v>40.15044776119402</v>
      </c>
      <c r="BW19" s="29">
        <f t="shared" si="57"/>
        <v>8.728358208955225</v>
      </c>
      <c r="BX19" s="29">
        <f t="shared" si="58"/>
        <v>18.471641791044775</v>
      </c>
      <c r="BY19" s="27">
        <f t="shared" si="59"/>
        <v>45.93552238805969</v>
      </c>
    </row>
    <row r="20" spans="7:77" ht="12.75">
      <c r="G20" s="27">
        <f t="shared" si="1"/>
        <v>0</v>
      </c>
      <c r="H20" s="27">
        <f t="shared" si="6"/>
        <v>0</v>
      </c>
      <c r="I20" s="27">
        <f t="shared" si="7"/>
        <v>17.456716417910446</v>
      </c>
      <c r="J20" s="27">
        <f t="shared" si="8"/>
        <v>9.743283582089553</v>
      </c>
      <c r="K20" s="27">
        <f t="shared" si="9"/>
        <v>17.456716417910446</v>
      </c>
      <c r="L20" s="27">
        <f t="shared" si="10"/>
        <v>48.777313432835804</v>
      </c>
      <c r="M20" s="37">
        <f t="shared" si="11"/>
        <v>14.2</v>
      </c>
      <c r="N20" s="37">
        <f t="shared" si="12"/>
        <v>0.4</v>
      </c>
      <c r="O20" s="36">
        <f t="shared" si="60"/>
        <v>-9.5</v>
      </c>
      <c r="P20" s="33">
        <f t="shared" si="13"/>
        <v>13.399999999999999</v>
      </c>
      <c r="Q20" s="27">
        <f t="shared" si="14"/>
        <v>13.799999999999999</v>
      </c>
      <c r="R20" s="27">
        <f t="shared" si="15"/>
        <v>0.4</v>
      </c>
      <c r="S20" s="27">
        <v>2.7</v>
      </c>
      <c r="T20" s="27">
        <v>2.7</v>
      </c>
      <c r="U20" s="27">
        <v>11.4</v>
      </c>
      <c r="V20" s="27">
        <v>11.4</v>
      </c>
      <c r="W20" s="27">
        <v>6.8</v>
      </c>
      <c r="X20" s="27">
        <v>6.8</v>
      </c>
      <c r="Y20" s="27">
        <v>6.8</v>
      </c>
      <c r="Z20" s="27">
        <v>6.8</v>
      </c>
      <c r="AA20" s="27">
        <f t="shared" si="16"/>
        <v>-9.5</v>
      </c>
      <c r="AB20" s="27">
        <v>1.1</v>
      </c>
      <c r="AC20" s="27">
        <v>3.2</v>
      </c>
      <c r="AD20" s="27">
        <v>1.2</v>
      </c>
      <c r="AE20" s="27">
        <v>4.3</v>
      </c>
      <c r="AF20" s="27">
        <v>3</v>
      </c>
      <c r="AG20" s="27">
        <v>3</v>
      </c>
      <c r="AH20" s="27">
        <v>3</v>
      </c>
      <c r="AI20" s="27">
        <f t="shared" si="17"/>
        <v>-9.5</v>
      </c>
      <c r="AJ20" s="27">
        <f t="shared" si="18"/>
        <v>-8.4</v>
      </c>
      <c r="AK20" s="27">
        <f t="shared" si="19"/>
        <v>-5.2</v>
      </c>
      <c r="AL20" s="27">
        <f t="shared" si="20"/>
        <v>-4</v>
      </c>
      <c r="AM20" s="27">
        <f t="shared" si="21"/>
        <v>0.3</v>
      </c>
      <c r="AN20" s="27">
        <f t="shared" si="22"/>
        <v>3.3</v>
      </c>
      <c r="AO20" s="27">
        <f t="shared" si="23"/>
        <v>6.3</v>
      </c>
      <c r="AP20" s="27">
        <f t="shared" si="24"/>
        <v>9.3</v>
      </c>
      <c r="AQ20" s="27">
        <f t="shared" si="25"/>
        <v>0</v>
      </c>
      <c r="AR20" s="27">
        <f t="shared" si="26"/>
        <v>0</v>
      </c>
      <c r="AS20" s="27">
        <f t="shared" si="27"/>
        <v>0</v>
      </c>
      <c r="AT20" s="27">
        <f t="shared" si="28"/>
        <v>0</v>
      </c>
      <c r="AU20" s="27">
        <f t="shared" si="29"/>
        <v>6.8</v>
      </c>
      <c r="AV20" s="27">
        <f t="shared" si="30"/>
        <v>6.8</v>
      </c>
      <c r="AW20" s="27">
        <f t="shared" si="31"/>
        <v>6.8</v>
      </c>
      <c r="AX20" s="27">
        <f t="shared" si="32"/>
        <v>6.8</v>
      </c>
      <c r="AY20" s="27">
        <f t="shared" si="33"/>
        <v>0</v>
      </c>
      <c r="AZ20" s="27">
        <f t="shared" si="34"/>
        <v>0</v>
      </c>
      <c r="BA20" s="27">
        <f t="shared" si="35"/>
        <v>0</v>
      </c>
      <c r="BB20" s="27">
        <f t="shared" si="36"/>
        <v>0</v>
      </c>
      <c r="BC20" s="27">
        <f t="shared" si="37"/>
        <v>0.3</v>
      </c>
      <c r="BD20" s="27">
        <f t="shared" si="38"/>
        <v>3.3</v>
      </c>
      <c r="BE20" s="27">
        <f t="shared" si="39"/>
        <v>6.3</v>
      </c>
      <c r="BF20" s="27">
        <f t="shared" si="40"/>
        <v>9.3</v>
      </c>
      <c r="BG20" s="27">
        <f t="shared" si="41"/>
        <v>0</v>
      </c>
      <c r="BH20" s="27">
        <f t="shared" si="42"/>
        <v>0</v>
      </c>
      <c r="BI20" s="27">
        <f t="shared" si="43"/>
        <v>0</v>
      </c>
      <c r="BJ20" s="27">
        <f t="shared" si="44"/>
        <v>0</v>
      </c>
      <c r="BK20" s="27">
        <f t="shared" si="45"/>
        <v>2.04</v>
      </c>
      <c r="BL20" s="27">
        <f t="shared" si="46"/>
        <v>22.439999999999998</v>
      </c>
      <c r="BM20" s="27">
        <f t="shared" si="47"/>
        <v>42.839999999999996</v>
      </c>
      <c r="BN20" s="27">
        <f t="shared" si="48"/>
        <v>63.24</v>
      </c>
      <c r="BO20" s="27">
        <f t="shared" si="49"/>
        <v>0</v>
      </c>
      <c r="BP20" s="27">
        <f t="shared" si="50"/>
        <v>0</v>
      </c>
      <c r="BQ20" s="27">
        <f t="shared" si="51"/>
        <v>0</v>
      </c>
      <c r="BR20" s="27">
        <f t="shared" si="52"/>
        <v>0</v>
      </c>
      <c r="BS20" s="27">
        <f t="shared" si="53"/>
        <v>5.237014925373134</v>
      </c>
      <c r="BT20" s="27">
        <f t="shared" si="54"/>
        <v>37.20716417910447</v>
      </c>
      <c r="BU20" s="27">
        <f t="shared" si="55"/>
        <v>48.777313432835804</v>
      </c>
      <c r="BV20" s="27">
        <f t="shared" si="56"/>
        <v>39.94746268656716</v>
      </c>
      <c r="BW20" s="29">
        <f t="shared" si="57"/>
        <v>9.743283582089553</v>
      </c>
      <c r="BX20" s="29">
        <f t="shared" si="58"/>
        <v>17.456716417910446</v>
      </c>
      <c r="BY20" s="27">
        <f t="shared" si="59"/>
        <v>48.777313432835804</v>
      </c>
    </row>
    <row r="21" spans="7:77" ht="12.75">
      <c r="G21" s="27">
        <f t="shared" si="1"/>
        <v>0</v>
      </c>
      <c r="H21" s="27">
        <f t="shared" si="6"/>
        <v>0</v>
      </c>
      <c r="I21" s="27">
        <f t="shared" si="7"/>
        <v>16.441791044776117</v>
      </c>
      <c r="J21" s="27">
        <f t="shared" si="8"/>
        <v>10.758208955223882</v>
      </c>
      <c r="K21" s="27">
        <f t="shared" si="9"/>
        <v>16.441791044776117</v>
      </c>
      <c r="L21" s="27">
        <f t="shared" si="10"/>
        <v>50.6041791044776</v>
      </c>
      <c r="M21" s="37">
        <f t="shared" si="11"/>
        <v>14.2</v>
      </c>
      <c r="N21" s="37">
        <f t="shared" si="12"/>
        <v>0.4</v>
      </c>
      <c r="O21" s="36">
        <f t="shared" si="60"/>
        <v>-9</v>
      </c>
      <c r="P21" s="33">
        <f t="shared" si="13"/>
        <v>13.399999999999999</v>
      </c>
      <c r="Q21" s="27">
        <f t="shared" si="14"/>
        <v>13.799999999999999</v>
      </c>
      <c r="R21" s="27">
        <f t="shared" si="15"/>
        <v>0.4</v>
      </c>
      <c r="S21" s="27">
        <v>2.7</v>
      </c>
      <c r="T21" s="27">
        <v>2.7</v>
      </c>
      <c r="U21" s="27">
        <v>11.4</v>
      </c>
      <c r="V21" s="27">
        <v>11.4</v>
      </c>
      <c r="W21" s="27">
        <v>6.8</v>
      </c>
      <c r="X21" s="27">
        <v>6.8</v>
      </c>
      <c r="Y21" s="27">
        <v>6.8</v>
      </c>
      <c r="Z21" s="27">
        <v>6.8</v>
      </c>
      <c r="AA21" s="27">
        <f t="shared" si="16"/>
        <v>-9</v>
      </c>
      <c r="AB21" s="27">
        <v>1.1</v>
      </c>
      <c r="AC21" s="27">
        <v>3.2</v>
      </c>
      <c r="AD21" s="27">
        <v>1.2</v>
      </c>
      <c r="AE21" s="27">
        <v>4.3</v>
      </c>
      <c r="AF21" s="27">
        <v>3</v>
      </c>
      <c r="AG21" s="27">
        <v>3</v>
      </c>
      <c r="AH21" s="27">
        <v>3</v>
      </c>
      <c r="AI21" s="27">
        <f t="shared" si="17"/>
        <v>-9</v>
      </c>
      <c r="AJ21" s="27">
        <f t="shared" si="18"/>
        <v>-7.9</v>
      </c>
      <c r="AK21" s="27">
        <f t="shared" si="19"/>
        <v>-4.7</v>
      </c>
      <c r="AL21" s="27">
        <f t="shared" si="20"/>
        <v>-3.5</v>
      </c>
      <c r="AM21" s="27">
        <f t="shared" si="21"/>
        <v>0.8</v>
      </c>
      <c r="AN21" s="27">
        <f t="shared" si="22"/>
        <v>3.8</v>
      </c>
      <c r="AO21" s="27">
        <f t="shared" si="23"/>
        <v>6.8</v>
      </c>
      <c r="AP21" s="27">
        <f t="shared" si="24"/>
        <v>9.8</v>
      </c>
      <c r="AQ21" s="27">
        <f t="shared" si="25"/>
        <v>0</v>
      </c>
      <c r="AR21" s="27">
        <f t="shared" si="26"/>
        <v>0</v>
      </c>
      <c r="AS21" s="27">
        <f t="shared" si="27"/>
        <v>0</v>
      </c>
      <c r="AT21" s="27">
        <f t="shared" si="28"/>
        <v>0</v>
      </c>
      <c r="AU21" s="27">
        <f t="shared" si="29"/>
        <v>6.8</v>
      </c>
      <c r="AV21" s="27">
        <f t="shared" si="30"/>
        <v>6.8</v>
      </c>
      <c r="AW21" s="27">
        <f t="shared" si="31"/>
        <v>6.8</v>
      </c>
      <c r="AX21" s="27">
        <f t="shared" si="32"/>
        <v>6.8</v>
      </c>
      <c r="AY21" s="27">
        <f t="shared" si="33"/>
        <v>0</v>
      </c>
      <c r="AZ21" s="27">
        <f t="shared" si="34"/>
        <v>0</v>
      </c>
      <c r="BA21" s="27">
        <f t="shared" si="35"/>
        <v>0</v>
      </c>
      <c r="BB21" s="27">
        <f t="shared" si="36"/>
        <v>0</v>
      </c>
      <c r="BC21" s="27">
        <f t="shared" si="37"/>
        <v>0.8</v>
      </c>
      <c r="BD21" s="27">
        <f t="shared" si="38"/>
        <v>3.8</v>
      </c>
      <c r="BE21" s="27">
        <f t="shared" si="39"/>
        <v>6.8</v>
      </c>
      <c r="BF21" s="27">
        <f t="shared" si="40"/>
        <v>9.8</v>
      </c>
      <c r="BG21" s="27">
        <f t="shared" si="41"/>
        <v>0</v>
      </c>
      <c r="BH21" s="27">
        <f t="shared" si="42"/>
        <v>0</v>
      </c>
      <c r="BI21" s="27">
        <f t="shared" si="43"/>
        <v>0</v>
      </c>
      <c r="BJ21" s="27">
        <f t="shared" si="44"/>
        <v>0</v>
      </c>
      <c r="BK21" s="27">
        <f t="shared" si="45"/>
        <v>5.44</v>
      </c>
      <c r="BL21" s="27">
        <f t="shared" si="46"/>
        <v>25.84</v>
      </c>
      <c r="BM21" s="27">
        <f t="shared" si="47"/>
        <v>46.239999999999995</v>
      </c>
      <c r="BN21" s="27">
        <f t="shared" si="48"/>
        <v>66.64</v>
      </c>
      <c r="BO21" s="27">
        <f t="shared" si="49"/>
        <v>0</v>
      </c>
      <c r="BP21" s="27">
        <f t="shared" si="50"/>
        <v>0</v>
      </c>
      <c r="BQ21" s="27">
        <f t="shared" si="51"/>
        <v>0</v>
      </c>
      <c r="BR21" s="27">
        <f t="shared" si="52"/>
        <v>0</v>
      </c>
      <c r="BS21" s="27">
        <f t="shared" si="53"/>
        <v>13.153432835820894</v>
      </c>
      <c r="BT21" s="27">
        <f t="shared" si="54"/>
        <v>42.07880597014925</v>
      </c>
      <c r="BU21" s="27">
        <f t="shared" si="55"/>
        <v>50.6041791044776</v>
      </c>
      <c r="BV21" s="27">
        <f t="shared" si="56"/>
        <v>38.72955223880596</v>
      </c>
      <c r="BW21" s="29">
        <f t="shared" si="57"/>
        <v>10.758208955223882</v>
      </c>
      <c r="BX21" s="29">
        <f t="shared" si="58"/>
        <v>16.441791044776117</v>
      </c>
      <c r="BY21" s="27">
        <f t="shared" si="59"/>
        <v>50.6041791044776</v>
      </c>
    </row>
    <row r="22" spans="7:77" ht="12.75">
      <c r="G22" s="27">
        <f t="shared" si="1"/>
        <v>0</v>
      </c>
      <c r="H22" s="27">
        <f t="shared" si="6"/>
        <v>0</v>
      </c>
      <c r="I22" s="27">
        <f t="shared" si="7"/>
        <v>15.42686567164179</v>
      </c>
      <c r="J22" s="27">
        <f t="shared" si="8"/>
        <v>11.773134328358209</v>
      </c>
      <c r="K22" s="27">
        <f t="shared" si="9"/>
        <v>15.42686567164179</v>
      </c>
      <c r="L22" s="27">
        <f t="shared" si="10"/>
        <v>51.41611940298507</v>
      </c>
      <c r="M22" s="37">
        <f t="shared" si="11"/>
        <v>14.2</v>
      </c>
      <c r="N22" s="37">
        <f t="shared" si="12"/>
        <v>0.4</v>
      </c>
      <c r="O22" s="36">
        <f t="shared" si="60"/>
        <v>-8.5</v>
      </c>
      <c r="P22" s="33">
        <f t="shared" si="13"/>
        <v>13.399999999999999</v>
      </c>
      <c r="Q22" s="27">
        <f t="shared" si="14"/>
        <v>13.799999999999999</v>
      </c>
      <c r="R22" s="27">
        <f t="shared" si="15"/>
        <v>0.4</v>
      </c>
      <c r="S22" s="27">
        <v>2.7</v>
      </c>
      <c r="T22" s="27">
        <v>2.7</v>
      </c>
      <c r="U22" s="27">
        <v>11.4</v>
      </c>
      <c r="V22" s="27">
        <v>11.4</v>
      </c>
      <c r="W22" s="27">
        <v>6.8</v>
      </c>
      <c r="X22" s="27">
        <v>6.8</v>
      </c>
      <c r="Y22" s="27">
        <v>6.8</v>
      </c>
      <c r="Z22" s="27">
        <v>6.8</v>
      </c>
      <c r="AA22" s="27">
        <f t="shared" si="16"/>
        <v>-8.5</v>
      </c>
      <c r="AB22" s="27">
        <v>1.1</v>
      </c>
      <c r="AC22" s="27">
        <v>3.2</v>
      </c>
      <c r="AD22" s="27">
        <v>1.2</v>
      </c>
      <c r="AE22" s="27">
        <v>4.3</v>
      </c>
      <c r="AF22" s="27">
        <v>3</v>
      </c>
      <c r="AG22" s="27">
        <v>3</v>
      </c>
      <c r="AH22" s="27">
        <v>3</v>
      </c>
      <c r="AI22" s="27">
        <f t="shared" si="17"/>
        <v>-8.5</v>
      </c>
      <c r="AJ22" s="27">
        <f t="shared" si="18"/>
        <v>-7.4</v>
      </c>
      <c r="AK22" s="27">
        <f t="shared" si="19"/>
        <v>-4.2</v>
      </c>
      <c r="AL22" s="27">
        <f t="shared" si="20"/>
        <v>-3</v>
      </c>
      <c r="AM22" s="27">
        <f t="shared" si="21"/>
        <v>1.3</v>
      </c>
      <c r="AN22" s="27">
        <f t="shared" si="22"/>
        <v>4.3</v>
      </c>
      <c r="AO22" s="27">
        <f t="shared" si="23"/>
        <v>7.3</v>
      </c>
      <c r="AP22" s="27">
        <f t="shared" si="24"/>
        <v>10.3</v>
      </c>
      <c r="AQ22" s="27">
        <f t="shared" si="25"/>
        <v>0</v>
      </c>
      <c r="AR22" s="27">
        <f t="shared" si="26"/>
        <v>0</v>
      </c>
      <c r="AS22" s="27">
        <f t="shared" si="27"/>
        <v>0</v>
      </c>
      <c r="AT22" s="27">
        <f t="shared" si="28"/>
        <v>0</v>
      </c>
      <c r="AU22" s="27">
        <f t="shared" si="29"/>
        <v>6.8</v>
      </c>
      <c r="AV22" s="27">
        <f t="shared" si="30"/>
        <v>6.8</v>
      </c>
      <c r="AW22" s="27">
        <f t="shared" si="31"/>
        <v>6.8</v>
      </c>
      <c r="AX22" s="27">
        <f t="shared" si="32"/>
        <v>6.8</v>
      </c>
      <c r="AY22" s="27">
        <f t="shared" si="33"/>
        <v>0</v>
      </c>
      <c r="AZ22" s="27">
        <f t="shared" si="34"/>
        <v>0</v>
      </c>
      <c r="BA22" s="27">
        <f t="shared" si="35"/>
        <v>0</v>
      </c>
      <c r="BB22" s="27">
        <f t="shared" si="36"/>
        <v>0</v>
      </c>
      <c r="BC22" s="27">
        <f t="shared" si="37"/>
        <v>1.3</v>
      </c>
      <c r="BD22" s="27">
        <f t="shared" si="38"/>
        <v>4.3</v>
      </c>
      <c r="BE22" s="27">
        <f t="shared" si="39"/>
        <v>7.3</v>
      </c>
      <c r="BF22" s="27">
        <f t="shared" si="40"/>
        <v>10.3</v>
      </c>
      <c r="BG22" s="27">
        <f t="shared" si="41"/>
        <v>0</v>
      </c>
      <c r="BH22" s="27">
        <f t="shared" si="42"/>
        <v>0</v>
      </c>
      <c r="BI22" s="27">
        <f t="shared" si="43"/>
        <v>0</v>
      </c>
      <c r="BJ22" s="27">
        <f t="shared" si="44"/>
        <v>0</v>
      </c>
      <c r="BK22" s="27">
        <f t="shared" si="45"/>
        <v>8.84</v>
      </c>
      <c r="BL22" s="27">
        <f t="shared" si="46"/>
        <v>29.24</v>
      </c>
      <c r="BM22" s="27">
        <f t="shared" si="47"/>
        <v>49.64</v>
      </c>
      <c r="BN22" s="27">
        <f t="shared" si="48"/>
        <v>70.04</v>
      </c>
      <c r="BO22" s="27">
        <f t="shared" si="49"/>
        <v>0</v>
      </c>
      <c r="BP22" s="27">
        <f t="shared" si="50"/>
        <v>0</v>
      </c>
      <c r="BQ22" s="27">
        <f t="shared" si="51"/>
        <v>0</v>
      </c>
      <c r="BR22" s="27">
        <f t="shared" si="52"/>
        <v>0</v>
      </c>
      <c r="BS22" s="27">
        <f t="shared" si="53"/>
        <v>20.054925373134328</v>
      </c>
      <c r="BT22" s="27">
        <f t="shared" si="54"/>
        <v>45.9355223880597</v>
      </c>
      <c r="BU22" s="27">
        <f t="shared" si="55"/>
        <v>51.41611940298507</v>
      </c>
      <c r="BV22" s="27">
        <f t="shared" si="56"/>
        <v>36.496716417910456</v>
      </c>
      <c r="BW22" s="29">
        <f t="shared" si="57"/>
        <v>11.773134328358209</v>
      </c>
      <c r="BX22" s="29">
        <f t="shared" si="58"/>
        <v>15.42686567164179</v>
      </c>
      <c r="BY22" s="27">
        <f t="shared" si="59"/>
        <v>51.41611940298507</v>
      </c>
    </row>
    <row r="23" spans="7:77" ht="12.75">
      <c r="G23" s="27">
        <f t="shared" si="1"/>
        <v>0</v>
      </c>
      <c r="H23" s="27">
        <f t="shared" si="6"/>
        <v>0</v>
      </c>
      <c r="I23" s="27">
        <f t="shared" si="7"/>
        <v>14.41194029850746</v>
      </c>
      <c r="J23" s="27">
        <f t="shared" si="8"/>
        <v>12.78805970149254</v>
      </c>
      <c r="K23" s="27">
        <f t="shared" si="9"/>
        <v>14.41194029850746</v>
      </c>
      <c r="L23" s="27">
        <f t="shared" si="10"/>
        <v>51.21313432835819</v>
      </c>
      <c r="M23" s="37">
        <f t="shared" si="11"/>
        <v>14.2</v>
      </c>
      <c r="N23" s="37">
        <f t="shared" si="12"/>
        <v>0.4</v>
      </c>
      <c r="O23" s="36">
        <f t="shared" si="60"/>
        <v>-8</v>
      </c>
      <c r="P23" s="33">
        <f t="shared" si="13"/>
        <v>13.399999999999999</v>
      </c>
      <c r="Q23" s="27">
        <f t="shared" si="14"/>
        <v>13.799999999999999</v>
      </c>
      <c r="R23" s="27">
        <f t="shared" si="15"/>
        <v>0.4</v>
      </c>
      <c r="S23" s="27">
        <v>2.7</v>
      </c>
      <c r="T23" s="27">
        <v>2.7</v>
      </c>
      <c r="U23" s="27">
        <v>11.4</v>
      </c>
      <c r="V23" s="27">
        <v>11.4</v>
      </c>
      <c r="W23" s="27">
        <v>6.8</v>
      </c>
      <c r="X23" s="27">
        <v>6.8</v>
      </c>
      <c r="Y23" s="27">
        <v>6.8</v>
      </c>
      <c r="Z23" s="27">
        <v>6.8</v>
      </c>
      <c r="AA23" s="27">
        <f t="shared" si="16"/>
        <v>-8</v>
      </c>
      <c r="AB23" s="27">
        <v>1.1</v>
      </c>
      <c r="AC23" s="27">
        <v>3.2</v>
      </c>
      <c r="AD23" s="27">
        <v>1.2</v>
      </c>
      <c r="AE23" s="27">
        <v>4.3</v>
      </c>
      <c r="AF23" s="27">
        <v>3</v>
      </c>
      <c r="AG23" s="27">
        <v>3</v>
      </c>
      <c r="AH23" s="27">
        <v>3</v>
      </c>
      <c r="AI23" s="27">
        <f t="shared" si="17"/>
        <v>-8</v>
      </c>
      <c r="AJ23" s="27">
        <f t="shared" si="18"/>
        <v>-6.9</v>
      </c>
      <c r="AK23" s="27">
        <f t="shared" si="19"/>
        <v>-3.7</v>
      </c>
      <c r="AL23" s="27">
        <f t="shared" si="20"/>
        <v>-2.5</v>
      </c>
      <c r="AM23" s="27">
        <f t="shared" si="21"/>
        <v>1.8</v>
      </c>
      <c r="AN23" s="27">
        <f t="shared" si="22"/>
        <v>4.8</v>
      </c>
      <c r="AO23" s="27">
        <f t="shared" si="23"/>
        <v>7.8</v>
      </c>
      <c r="AP23" s="27">
        <f t="shared" si="24"/>
        <v>10.8</v>
      </c>
      <c r="AQ23" s="27">
        <f t="shared" si="25"/>
        <v>0</v>
      </c>
      <c r="AR23" s="27">
        <f t="shared" si="26"/>
        <v>0</v>
      </c>
      <c r="AS23" s="27">
        <f t="shared" si="27"/>
        <v>0</v>
      </c>
      <c r="AT23" s="27">
        <f t="shared" si="28"/>
        <v>0</v>
      </c>
      <c r="AU23" s="27">
        <f t="shared" si="29"/>
        <v>6.8</v>
      </c>
      <c r="AV23" s="27">
        <f t="shared" si="30"/>
        <v>6.8</v>
      </c>
      <c r="AW23" s="27">
        <f t="shared" si="31"/>
        <v>6.8</v>
      </c>
      <c r="AX23" s="27">
        <f t="shared" si="32"/>
        <v>6.8</v>
      </c>
      <c r="AY23" s="27">
        <f t="shared" si="33"/>
        <v>0</v>
      </c>
      <c r="AZ23" s="27">
        <f t="shared" si="34"/>
        <v>0</v>
      </c>
      <c r="BA23" s="27">
        <f t="shared" si="35"/>
        <v>0</v>
      </c>
      <c r="BB23" s="27">
        <f t="shared" si="36"/>
        <v>0</v>
      </c>
      <c r="BC23" s="27">
        <f t="shared" si="37"/>
        <v>1.8</v>
      </c>
      <c r="BD23" s="27">
        <f t="shared" si="38"/>
        <v>4.8</v>
      </c>
      <c r="BE23" s="27">
        <f t="shared" si="39"/>
        <v>7.8</v>
      </c>
      <c r="BF23" s="27">
        <f t="shared" si="40"/>
        <v>10.8</v>
      </c>
      <c r="BG23" s="27">
        <f t="shared" si="41"/>
        <v>0</v>
      </c>
      <c r="BH23" s="27">
        <f t="shared" si="42"/>
        <v>0</v>
      </c>
      <c r="BI23" s="27">
        <f t="shared" si="43"/>
        <v>0</v>
      </c>
      <c r="BJ23" s="27">
        <f t="shared" si="44"/>
        <v>0</v>
      </c>
      <c r="BK23" s="27">
        <f t="shared" si="45"/>
        <v>12.24</v>
      </c>
      <c r="BL23" s="27">
        <f t="shared" si="46"/>
        <v>32.64</v>
      </c>
      <c r="BM23" s="27">
        <f t="shared" si="47"/>
        <v>53.04</v>
      </c>
      <c r="BN23" s="27">
        <f t="shared" si="48"/>
        <v>73.44</v>
      </c>
      <c r="BO23" s="27">
        <f t="shared" si="49"/>
        <v>0</v>
      </c>
      <c r="BP23" s="27">
        <f t="shared" si="50"/>
        <v>0</v>
      </c>
      <c r="BQ23" s="27">
        <f t="shared" si="51"/>
        <v>0</v>
      </c>
      <c r="BR23" s="27">
        <f t="shared" si="52"/>
        <v>0</v>
      </c>
      <c r="BS23" s="27">
        <f t="shared" si="53"/>
        <v>25.94149253731343</v>
      </c>
      <c r="BT23" s="27">
        <f t="shared" si="54"/>
        <v>48.777313432835804</v>
      </c>
      <c r="BU23" s="27">
        <f t="shared" si="55"/>
        <v>51.21313432835819</v>
      </c>
      <c r="BV23" s="27">
        <f t="shared" si="56"/>
        <v>33.24895522388059</v>
      </c>
      <c r="BW23" s="29">
        <f t="shared" si="57"/>
        <v>12.78805970149254</v>
      </c>
      <c r="BX23" s="29">
        <f t="shared" si="58"/>
        <v>14.41194029850746</v>
      </c>
      <c r="BY23" s="27">
        <f t="shared" si="59"/>
        <v>51.21313432835819</v>
      </c>
    </row>
    <row r="24" spans="7:77" ht="12.75">
      <c r="G24" s="27">
        <f t="shared" si="1"/>
        <v>0</v>
      </c>
      <c r="H24" s="27">
        <f t="shared" si="6"/>
        <v>0</v>
      </c>
      <c r="I24" s="27">
        <f t="shared" si="7"/>
        <v>13.802985074626868</v>
      </c>
      <c r="J24" s="27">
        <f t="shared" si="8"/>
        <v>13.802985074626868</v>
      </c>
      <c r="K24" s="27">
        <f t="shared" si="9"/>
        <v>13.397014925373131</v>
      </c>
      <c r="L24" s="27">
        <f t="shared" si="10"/>
        <v>50.6041791044776</v>
      </c>
      <c r="M24" s="37">
        <f t="shared" si="11"/>
        <v>14.2</v>
      </c>
      <c r="N24" s="37">
        <f t="shared" si="12"/>
        <v>0.4</v>
      </c>
      <c r="O24" s="36">
        <f t="shared" si="60"/>
        <v>-7.5</v>
      </c>
      <c r="P24" s="33">
        <f t="shared" si="13"/>
        <v>13.399999999999999</v>
      </c>
      <c r="Q24" s="27">
        <f t="shared" si="14"/>
        <v>13.799999999999999</v>
      </c>
      <c r="R24" s="27">
        <f t="shared" si="15"/>
        <v>0.4</v>
      </c>
      <c r="S24" s="27">
        <v>2.7</v>
      </c>
      <c r="T24" s="27">
        <v>2.7</v>
      </c>
      <c r="U24" s="27">
        <v>11.4</v>
      </c>
      <c r="V24" s="27">
        <v>11.4</v>
      </c>
      <c r="W24" s="27">
        <v>6.8</v>
      </c>
      <c r="X24" s="27">
        <v>6.8</v>
      </c>
      <c r="Y24" s="27">
        <v>6.8</v>
      </c>
      <c r="Z24" s="27">
        <v>6.8</v>
      </c>
      <c r="AA24" s="27">
        <f t="shared" si="16"/>
        <v>-7.5</v>
      </c>
      <c r="AB24" s="27">
        <v>1.1</v>
      </c>
      <c r="AC24" s="27">
        <v>3.2</v>
      </c>
      <c r="AD24" s="27">
        <v>1.2</v>
      </c>
      <c r="AE24" s="27">
        <v>4.3</v>
      </c>
      <c r="AF24" s="27">
        <v>3</v>
      </c>
      <c r="AG24" s="27">
        <v>3</v>
      </c>
      <c r="AH24" s="27">
        <v>3</v>
      </c>
      <c r="AI24" s="27">
        <f t="shared" si="17"/>
        <v>-7.5</v>
      </c>
      <c r="AJ24" s="27">
        <f t="shared" si="18"/>
        <v>-6.4</v>
      </c>
      <c r="AK24" s="27">
        <f t="shared" si="19"/>
        <v>-3.2</v>
      </c>
      <c r="AL24" s="27">
        <f t="shared" si="20"/>
        <v>-2</v>
      </c>
      <c r="AM24" s="27">
        <f t="shared" si="21"/>
        <v>2.3</v>
      </c>
      <c r="AN24" s="27">
        <f t="shared" si="22"/>
        <v>5.3</v>
      </c>
      <c r="AO24" s="27">
        <f t="shared" si="23"/>
        <v>8.3</v>
      </c>
      <c r="AP24" s="27">
        <f t="shared" si="24"/>
        <v>11.3</v>
      </c>
      <c r="AQ24" s="27">
        <f t="shared" si="25"/>
        <v>0</v>
      </c>
      <c r="AR24" s="27">
        <f t="shared" si="26"/>
        <v>0</v>
      </c>
      <c r="AS24" s="27">
        <f t="shared" si="27"/>
        <v>0</v>
      </c>
      <c r="AT24" s="27">
        <f t="shared" si="28"/>
        <v>0</v>
      </c>
      <c r="AU24" s="27">
        <f t="shared" si="29"/>
        <v>6.8</v>
      </c>
      <c r="AV24" s="27">
        <f t="shared" si="30"/>
        <v>6.8</v>
      </c>
      <c r="AW24" s="27">
        <f t="shared" si="31"/>
        <v>6.8</v>
      </c>
      <c r="AX24" s="27">
        <f t="shared" si="32"/>
        <v>6.8</v>
      </c>
      <c r="AY24" s="27">
        <f t="shared" si="33"/>
        <v>0</v>
      </c>
      <c r="AZ24" s="27">
        <f t="shared" si="34"/>
        <v>0</v>
      </c>
      <c r="BA24" s="27">
        <f t="shared" si="35"/>
        <v>0</v>
      </c>
      <c r="BB24" s="27">
        <f t="shared" si="36"/>
        <v>0</v>
      </c>
      <c r="BC24" s="27">
        <f t="shared" si="37"/>
        <v>2.3</v>
      </c>
      <c r="BD24" s="27">
        <f t="shared" si="38"/>
        <v>5.3</v>
      </c>
      <c r="BE24" s="27">
        <f t="shared" si="39"/>
        <v>8.3</v>
      </c>
      <c r="BF24" s="27">
        <f t="shared" si="40"/>
        <v>11.3</v>
      </c>
      <c r="BG24" s="27">
        <f t="shared" si="41"/>
        <v>0</v>
      </c>
      <c r="BH24" s="27">
        <f t="shared" si="42"/>
        <v>0</v>
      </c>
      <c r="BI24" s="27">
        <f t="shared" si="43"/>
        <v>0</v>
      </c>
      <c r="BJ24" s="27">
        <f t="shared" si="44"/>
        <v>0</v>
      </c>
      <c r="BK24" s="27">
        <f t="shared" si="45"/>
        <v>15.639999999999999</v>
      </c>
      <c r="BL24" s="27">
        <f t="shared" si="46"/>
        <v>36.04</v>
      </c>
      <c r="BM24" s="27">
        <f t="shared" si="47"/>
        <v>56.440000000000005</v>
      </c>
      <c r="BN24" s="27">
        <f t="shared" si="48"/>
        <v>76.84</v>
      </c>
      <c r="BO24" s="27">
        <f t="shared" si="49"/>
        <v>0</v>
      </c>
      <c r="BP24" s="27">
        <f t="shared" si="50"/>
        <v>0</v>
      </c>
      <c r="BQ24" s="27">
        <f t="shared" si="51"/>
        <v>0</v>
      </c>
      <c r="BR24" s="27">
        <f t="shared" si="52"/>
        <v>0</v>
      </c>
      <c r="BS24" s="27">
        <f t="shared" si="53"/>
        <v>30.8131343283582</v>
      </c>
      <c r="BT24" s="27">
        <f t="shared" si="54"/>
        <v>50.6041791044776</v>
      </c>
      <c r="BU24" s="27">
        <f t="shared" si="55"/>
        <v>49.995223880596996</v>
      </c>
      <c r="BV24" s="27">
        <f t="shared" si="56"/>
        <v>28.986268656716405</v>
      </c>
      <c r="BW24" s="29">
        <f t="shared" si="57"/>
        <v>13.802985074626868</v>
      </c>
      <c r="BX24" s="29">
        <f t="shared" si="58"/>
        <v>13.397014925373131</v>
      </c>
      <c r="BY24" s="27">
        <f t="shared" si="59"/>
        <v>50.6041791044776</v>
      </c>
    </row>
    <row r="25" spans="7:77" ht="12.75">
      <c r="G25" s="27">
        <f t="shared" si="1"/>
        <v>0</v>
      </c>
      <c r="H25" s="27">
        <f t="shared" si="6"/>
        <v>0</v>
      </c>
      <c r="I25" s="27">
        <f t="shared" si="7"/>
        <v>14.817910447761196</v>
      </c>
      <c r="J25" s="27">
        <f t="shared" si="8"/>
        <v>14.817910447761196</v>
      </c>
      <c r="K25" s="27">
        <f t="shared" si="9"/>
        <v>12.382089552238803</v>
      </c>
      <c r="L25" s="27">
        <f t="shared" si="10"/>
        <v>51.41611940298505</v>
      </c>
      <c r="M25" s="37">
        <f t="shared" si="11"/>
        <v>14.2</v>
      </c>
      <c r="N25" s="37">
        <f t="shared" si="12"/>
        <v>0.4</v>
      </c>
      <c r="O25" s="36">
        <f t="shared" si="60"/>
        <v>-7</v>
      </c>
      <c r="P25" s="33">
        <f t="shared" si="13"/>
        <v>13.399999999999999</v>
      </c>
      <c r="Q25" s="27">
        <f t="shared" si="14"/>
        <v>13.799999999999999</v>
      </c>
      <c r="R25" s="27">
        <f t="shared" si="15"/>
        <v>0.4</v>
      </c>
      <c r="S25" s="27">
        <v>2.7</v>
      </c>
      <c r="T25" s="27">
        <v>2.7</v>
      </c>
      <c r="U25" s="27">
        <v>11.4</v>
      </c>
      <c r="V25" s="27">
        <v>11.4</v>
      </c>
      <c r="W25" s="27">
        <v>6.8</v>
      </c>
      <c r="X25" s="27">
        <v>6.8</v>
      </c>
      <c r="Y25" s="27">
        <v>6.8</v>
      </c>
      <c r="Z25" s="27">
        <v>6.8</v>
      </c>
      <c r="AA25" s="27">
        <f t="shared" si="16"/>
        <v>-7</v>
      </c>
      <c r="AB25" s="27">
        <v>1.1</v>
      </c>
      <c r="AC25" s="27">
        <v>3.2</v>
      </c>
      <c r="AD25" s="27">
        <v>1.2</v>
      </c>
      <c r="AE25" s="27">
        <v>4.3</v>
      </c>
      <c r="AF25" s="27">
        <v>3</v>
      </c>
      <c r="AG25" s="27">
        <v>3</v>
      </c>
      <c r="AH25" s="27">
        <v>3</v>
      </c>
      <c r="AI25" s="27">
        <f t="shared" si="17"/>
        <v>-7</v>
      </c>
      <c r="AJ25" s="27">
        <f t="shared" si="18"/>
        <v>-5.9</v>
      </c>
      <c r="AK25" s="27">
        <f t="shared" si="19"/>
        <v>-2.7</v>
      </c>
      <c r="AL25" s="27">
        <f t="shared" si="20"/>
        <v>-1.5</v>
      </c>
      <c r="AM25" s="27">
        <f t="shared" si="21"/>
        <v>2.8</v>
      </c>
      <c r="AN25" s="27">
        <f t="shared" si="22"/>
        <v>5.8</v>
      </c>
      <c r="AO25" s="27">
        <f t="shared" si="23"/>
        <v>8.8</v>
      </c>
      <c r="AP25" s="27">
        <f t="shared" si="24"/>
        <v>11.8</v>
      </c>
      <c r="AQ25" s="27">
        <f t="shared" si="25"/>
        <v>0</v>
      </c>
      <c r="AR25" s="27">
        <f t="shared" si="26"/>
        <v>0</v>
      </c>
      <c r="AS25" s="27">
        <f t="shared" si="27"/>
        <v>0</v>
      </c>
      <c r="AT25" s="27">
        <f t="shared" si="28"/>
        <v>0</v>
      </c>
      <c r="AU25" s="27">
        <f t="shared" si="29"/>
        <v>6.8</v>
      </c>
      <c r="AV25" s="27">
        <f t="shared" si="30"/>
        <v>6.8</v>
      </c>
      <c r="AW25" s="27">
        <f t="shared" si="31"/>
        <v>6.8</v>
      </c>
      <c r="AX25" s="27">
        <f t="shared" si="32"/>
        <v>6.8</v>
      </c>
      <c r="AY25" s="27">
        <f t="shared" si="33"/>
        <v>0</v>
      </c>
      <c r="AZ25" s="27">
        <f t="shared" si="34"/>
        <v>0</v>
      </c>
      <c r="BA25" s="27">
        <f t="shared" si="35"/>
        <v>0</v>
      </c>
      <c r="BB25" s="27">
        <f t="shared" si="36"/>
        <v>0</v>
      </c>
      <c r="BC25" s="27">
        <f t="shared" si="37"/>
        <v>2.8</v>
      </c>
      <c r="BD25" s="27">
        <f t="shared" si="38"/>
        <v>5.8</v>
      </c>
      <c r="BE25" s="27">
        <f t="shared" si="39"/>
        <v>8.8</v>
      </c>
      <c r="BF25" s="27">
        <f t="shared" si="40"/>
        <v>11.8</v>
      </c>
      <c r="BG25" s="27">
        <f t="shared" si="41"/>
        <v>0</v>
      </c>
      <c r="BH25" s="27">
        <f t="shared" si="42"/>
        <v>0</v>
      </c>
      <c r="BI25" s="27">
        <f t="shared" si="43"/>
        <v>0</v>
      </c>
      <c r="BJ25" s="27">
        <f t="shared" si="44"/>
        <v>0</v>
      </c>
      <c r="BK25" s="27">
        <f t="shared" si="45"/>
        <v>19.04</v>
      </c>
      <c r="BL25" s="27">
        <f t="shared" si="46"/>
        <v>39.44</v>
      </c>
      <c r="BM25" s="27">
        <f t="shared" si="47"/>
        <v>59.84</v>
      </c>
      <c r="BN25" s="27">
        <f t="shared" si="48"/>
        <v>80.24000000000001</v>
      </c>
      <c r="BO25" s="27">
        <f t="shared" si="49"/>
        <v>0</v>
      </c>
      <c r="BP25" s="27">
        <f t="shared" si="50"/>
        <v>0</v>
      </c>
      <c r="BQ25" s="27">
        <f t="shared" si="51"/>
        <v>0</v>
      </c>
      <c r="BR25" s="27">
        <f t="shared" si="52"/>
        <v>0</v>
      </c>
      <c r="BS25" s="27">
        <f t="shared" si="53"/>
        <v>34.669850746268644</v>
      </c>
      <c r="BT25" s="27">
        <f t="shared" si="54"/>
        <v>51.41611940298505</v>
      </c>
      <c r="BU25" s="27">
        <f t="shared" si="55"/>
        <v>47.762388059701465</v>
      </c>
      <c r="BV25" s="27">
        <f t="shared" si="56"/>
        <v>23.708656716417877</v>
      </c>
      <c r="BW25" s="29">
        <f t="shared" si="57"/>
        <v>14.817910447761196</v>
      </c>
      <c r="BX25" s="29">
        <f t="shared" si="58"/>
        <v>12.382089552238803</v>
      </c>
      <c r="BY25" s="27">
        <f t="shared" si="59"/>
        <v>51.41611940298505</v>
      </c>
    </row>
    <row r="26" spans="7:77" ht="12.75">
      <c r="G26" s="27">
        <f t="shared" si="1"/>
        <v>0</v>
      </c>
      <c r="H26" s="27">
        <f t="shared" si="6"/>
        <v>0</v>
      </c>
      <c r="I26" s="27">
        <f t="shared" si="7"/>
        <v>15.832835820895525</v>
      </c>
      <c r="J26" s="27">
        <f t="shared" si="8"/>
        <v>15.832835820895525</v>
      </c>
      <c r="K26" s="27">
        <f t="shared" si="9"/>
        <v>11.367164179104474</v>
      </c>
      <c r="L26" s="27">
        <f t="shared" si="10"/>
        <v>51.21313432835819</v>
      </c>
      <c r="M26" s="37">
        <f t="shared" si="11"/>
        <v>14.2</v>
      </c>
      <c r="N26" s="37">
        <f t="shared" si="12"/>
        <v>0.4</v>
      </c>
      <c r="O26" s="36">
        <f t="shared" si="60"/>
        <v>-6.5</v>
      </c>
      <c r="P26" s="33">
        <f t="shared" si="13"/>
        <v>13.399999999999999</v>
      </c>
      <c r="Q26" s="27">
        <f t="shared" si="14"/>
        <v>13.799999999999999</v>
      </c>
      <c r="R26" s="27">
        <f t="shared" si="15"/>
        <v>0.4</v>
      </c>
      <c r="S26" s="27">
        <v>2.7</v>
      </c>
      <c r="T26" s="27">
        <v>2.7</v>
      </c>
      <c r="U26" s="27">
        <v>11.4</v>
      </c>
      <c r="V26" s="27">
        <v>11.4</v>
      </c>
      <c r="W26" s="27">
        <v>6.8</v>
      </c>
      <c r="X26" s="27">
        <v>6.8</v>
      </c>
      <c r="Y26" s="27">
        <v>6.8</v>
      </c>
      <c r="Z26" s="27">
        <v>6.8</v>
      </c>
      <c r="AA26" s="27">
        <f t="shared" si="16"/>
        <v>-6.5</v>
      </c>
      <c r="AB26" s="27">
        <v>1.1</v>
      </c>
      <c r="AC26" s="27">
        <v>3.2</v>
      </c>
      <c r="AD26" s="27">
        <v>1.2</v>
      </c>
      <c r="AE26" s="27">
        <v>4.3</v>
      </c>
      <c r="AF26" s="27">
        <v>3</v>
      </c>
      <c r="AG26" s="27">
        <v>3</v>
      </c>
      <c r="AH26" s="27">
        <v>3</v>
      </c>
      <c r="AI26" s="27">
        <f t="shared" si="17"/>
        <v>-6.5</v>
      </c>
      <c r="AJ26" s="27">
        <f t="shared" si="18"/>
        <v>-5.4</v>
      </c>
      <c r="AK26" s="27">
        <f t="shared" si="19"/>
        <v>-2.2</v>
      </c>
      <c r="AL26" s="27">
        <f t="shared" si="20"/>
        <v>-1</v>
      </c>
      <c r="AM26" s="27">
        <f t="shared" si="21"/>
        <v>3.3</v>
      </c>
      <c r="AN26" s="27">
        <f t="shared" si="22"/>
        <v>6.3</v>
      </c>
      <c r="AO26" s="27">
        <f t="shared" si="23"/>
        <v>9.3</v>
      </c>
      <c r="AP26" s="27">
        <f t="shared" si="24"/>
        <v>12.3</v>
      </c>
      <c r="AQ26" s="27">
        <f t="shared" si="25"/>
        <v>0</v>
      </c>
      <c r="AR26" s="27">
        <f t="shared" si="26"/>
        <v>0</v>
      </c>
      <c r="AS26" s="27">
        <f t="shared" si="27"/>
        <v>0</v>
      </c>
      <c r="AT26" s="27">
        <f t="shared" si="28"/>
        <v>0</v>
      </c>
      <c r="AU26" s="27">
        <f t="shared" si="29"/>
        <v>6.8</v>
      </c>
      <c r="AV26" s="27">
        <f t="shared" si="30"/>
        <v>6.8</v>
      </c>
      <c r="AW26" s="27">
        <f t="shared" si="31"/>
        <v>6.8</v>
      </c>
      <c r="AX26" s="27">
        <f t="shared" si="32"/>
        <v>6.8</v>
      </c>
      <c r="AY26" s="27">
        <f t="shared" si="33"/>
        <v>0</v>
      </c>
      <c r="AZ26" s="27">
        <f t="shared" si="34"/>
        <v>0</v>
      </c>
      <c r="BA26" s="27">
        <f t="shared" si="35"/>
        <v>0</v>
      </c>
      <c r="BB26" s="27">
        <f t="shared" si="36"/>
        <v>0</v>
      </c>
      <c r="BC26" s="27">
        <f t="shared" si="37"/>
        <v>3.3</v>
      </c>
      <c r="BD26" s="27">
        <f t="shared" si="38"/>
        <v>6.3</v>
      </c>
      <c r="BE26" s="27">
        <f t="shared" si="39"/>
        <v>9.3</v>
      </c>
      <c r="BF26" s="27">
        <f t="shared" si="40"/>
        <v>12.3</v>
      </c>
      <c r="BG26" s="27">
        <f t="shared" si="41"/>
        <v>0</v>
      </c>
      <c r="BH26" s="27">
        <f t="shared" si="42"/>
        <v>0</v>
      </c>
      <c r="BI26" s="27">
        <f t="shared" si="43"/>
        <v>0</v>
      </c>
      <c r="BJ26" s="27">
        <f t="shared" si="44"/>
        <v>0</v>
      </c>
      <c r="BK26" s="27">
        <f t="shared" si="45"/>
        <v>22.439999999999998</v>
      </c>
      <c r="BL26" s="27">
        <f t="shared" si="46"/>
        <v>42.839999999999996</v>
      </c>
      <c r="BM26" s="27">
        <f t="shared" si="47"/>
        <v>63.24</v>
      </c>
      <c r="BN26" s="27">
        <f t="shared" si="48"/>
        <v>83.64</v>
      </c>
      <c r="BO26" s="27">
        <f t="shared" si="49"/>
        <v>0</v>
      </c>
      <c r="BP26" s="27">
        <f t="shared" si="50"/>
        <v>0</v>
      </c>
      <c r="BQ26" s="27">
        <f t="shared" si="51"/>
        <v>0</v>
      </c>
      <c r="BR26" s="27">
        <f t="shared" si="52"/>
        <v>0</v>
      </c>
      <c r="BS26" s="27">
        <f t="shared" si="53"/>
        <v>37.51164179104476</v>
      </c>
      <c r="BT26" s="27">
        <f t="shared" si="54"/>
        <v>51.21313432835819</v>
      </c>
      <c r="BU26" s="27">
        <f t="shared" si="55"/>
        <v>44.5146268656716</v>
      </c>
      <c r="BV26" s="27">
        <f t="shared" si="56"/>
        <v>17.416119402985046</v>
      </c>
      <c r="BW26" s="29">
        <f t="shared" si="57"/>
        <v>15.832835820895525</v>
      </c>
      <c r="BX26" s="29">
        <f t="shared" si="58"/>
        <v>11.367164179104474</v>
      </c>
      <c r="BY26" s="27">
        <f t="shared" si="59"/>
        <v>51.21313432835819</v>
      </c>
    </row>
    <row r="27" spans="7:77" ht="12.75">
      <c r="G27" s="27">
        <f t="shared" si="1"/>
        <v>0</v>
      </c>
      <c r="H27" s="27">
        <f t="shared" si="6"/>
        <v>0</v>
      </c>
      <c r="I27" s="27">
        <f t="shared" si="7"/>
        <v>16.84776119402985</v>
      </c>
      <c r="J27" s="27">
        <f t="shared" si="8"/>
        <v>16.84776119402985</v>
      </c>
      <c r="K27" s="27">
        <f t="shared" si="9"/>
        <v>10.35223880597015</v>
      </c>
      <c r="L27" s="27">
        <f t="shared" si="10"/>
        <v>49.99522388059702</v>
      </c>
      <c r="M27" s="37">
        <f t="shared" si="11"/>
        <v>14.2</v>
      </c>
      <c r="N27" s="37">
        <f t="shared" si="12"/>
        <v>0.4</v>
      </c>
      <c r="O27" s="36">
        <f t="shared" si="60"/>
        <v>-6</v>
      </c>
      <c r="P27" s="33">
        <f t="shared" si="13"/>
        <v>13.399999999999999</v>
      </c>
      <c r="Q27" s="27">
        <f t="shared" si="14"/>
        <v>13.799999999999999</v>
      </c>
      <c r="R27" s="27">
        <f t="shared" si="15"/>
        <v>0.4</v>
      </c>
      <c r="S27" s="27">
        <v>2.7</v>
      </c>
      <c r="T27" s="27">
        <v>2.7</v>
      </c>
      <c r="U27" s="27">
        <v>11.4</v>
      </c>
      <c r="V27" s="27">
        <v>11.4</v>
      </c>
      <c r="W27" s="27">
        <v>6.8</v>
      </c>
      <c r="X27" s="27">
        <v>6.8</v>
      </c>
      <c r="Y27" s="27">
        <v>6.8</v>
      </c>
      <c r="Z27" s="27">
        <v>6.8</v>
      </c>
      <c r="AA27" s="27">
        <f t="shared" si="16"/>
        <v>-6</v>
      </c>
      <c r="AB27" s="27">
        <v>1.1</v>
      </c>
      <c r="AC27" s="27">
        <v>3.2</v>
      </c>
      <c r="AD27" s="27">
        <v>1.2</v>
      </c>
      <c r="AE27" s="27">
        <v>4.3</v>
      </c>
      <c r="AF27" s="27">
        <v>3</v>
      </c>
      <c r="AG27" s="27">
        <v>3</v>
      </c>
      <c r="AH27" s="27">
        <v>3</v>
      </c>
      <c r="AI27" s="27">
        <f t="shared" si="17"/>
        <v>-6</v>
      </c>
      <c r="AJ27" s="27">
        <f t="shared" si="18"/>
        <v>-4.9</v>
      </c>
      <c r="AK27" s="27">
        <f t="shared" si="19"/>
        <v>-1.7</v>
      </c>
      <c r="AL27" s="27">
        <f t="shared" si="20"/>
        <v>-0.5</v>
      </c>
      <c r="AM27" s="27">
        <f t="shared" si="21"/>
        <v>3.8</v>
      </c>
      <c r="AN27" s="27">
        <f t="shared" si="22"/>
        <v>6.8</v>
      </c>
      <c r="AO27" s="27">
        <f t="shared" si="23"/>
        <v>9.8</v>
      </c>
      <c r="AP27" s="27">
        <f t="shared" si="24"/>
        <v>12.8</v>
      </c>
      <c r="AQ27" s="27">
        <f t="shared" si="25"/>
        <v>0</v>
      </c>
      <c r="AR27" s="27">
        <f t="shared" si="26"/>
        <v>0</v>
      </c>
      <c r="AS27" s="27">
        <f t="shared" si="27"/>
        <v>0</v>
      </c>
      <c r="AT27" s="27">
        <f t="shared" si="28"/>
        <v>0</v>
      </c>
      <c r="AU27" s="27">
        <f t="shared" si="29"/>
        <v>6.8</v>
      </c>
      <c r="AV27" s="27">
        <f t="shared" si="30"/>
        <v>6.8</v>
      </c>
      <c r="AW27" s="27">
        <f t="shared" si="31"/>
        <v>6.8</v>
      </c>
      <c r="AX27" s="27">
        <f t="shared" si="32"/>
        <v>6.8</v>
      </c>
      <c r="AY27" s="27">
        <f t="shared" si="33"/>
        <v>0</v>
      </c>
      <c r="AZ27" s="27">
        <f t="shared" si="34"/>
        <v>0</v>
      </c>
      <c r="BA27" s="27">
        <f t="shared" si="35"/>
        <v>0</v>
      </c>
      <c r="BB27" s="27">
        <f t="shared" si="36"/>
        <v>0</v>
      </c>
      <c r="BC27" s="27">
        <f t="shared" si="37"/>
        <v>3.8</v>
      </c>
      <c r="BD27" s="27">
        <f t="shared" si="38"/>
        <v>6.8</v>
      </c>
      <c r="BE27" s="27">
        <f t="shared" si="39"/>
        <v>9.8</v>
      </c>
      <c r="BF27" s="27">
        <f t="shared" si="40"/>
        <v>12.8</v>
      </c>
      <c r="BG27" s="27">
        <f t="shared" si="41"/>
        <v>0</v>
      </c>
      <c r="BH27" s="27">
        <f t="shared" si="42"/>
        <v>0</v>
      </c>
      <c r="BI27" s="27">
        <f t="shared" si="43"/>
        <v>0</v>
      </c>
      <c r="BJ27" s="27">
        <f t="shared" si="44"/>
        <v>0</v>
      </c>
      <c r="BK27" s="27">
        <f t="shared" si="45"/>
        <v>25.84</v>
      </c>
      <c r="BL27" s="27">
        <f t="shared" si="46"/>
        <v>46.239999999999995</v>
      </c>
      <c r="BM27" s="27">
        <f t="shared" si="47"/>
        <v>66.64</v>
      </c>
      <c r="BN27" s="27">
        <f t="shared" si="48"/>
        <v>87.04</v>
      </c>
      <c r="BO27" s="27">
        <f t="shared" si="49"/>
        <v>0</v>
      </c>
      <c r="BP27" s="27">
        <f t="shared" si="50"/>
        <v>0</v>
      </c>
      <c r="BQ27" s="27">
        <f t="shared" si="51"/>
        <v>0</v>
      </c>
      <c r="BR27" s="27">
        <f t="shared" si="52"/>
        <v>0</v>
      </c>
      <c r="BS27" s="27">
        <f t="shared" si="53"/>
        <v>39.338507462686565</v>
      </c>
      <c r="BT27" s="27">
        <f t="shared" si="54"/>
        <v>49.99522388059702</v>
      </c>
      <c r="BU27" s="27">
        <f t="shared" si="55"/>
        <v>40.251940298507456</v>
      </c>
      <c r="BV27" s="27">
        <f t="shared" si="56"/>
        <v>10.108656716417912</v>
      </c>
      <c r="BW27" s="29">
        <f t="shared" si="57"/>
        <v>16.84776119402985</v>
      </c>
      <c r="BX27" s="29">
        <f t="shared" si="58"/>
        <v>10.35223880597015</v>
      </c>
      <c r="BY27" s="27">
        <f t="shared" si="59"/>
        <v>49.99522388059702</v>
      </c>
    </row>
    <row r="28" spans="7:77" ht="12.75">
      <c r="G28" s="27">
        <f t="shared" si="1"/>
        <v>0</v>
      </c>
      <c r="H28" s="27">
        <f t="shared" si="6"/>
        <v>0</v>
      </c>
      <c r="I28" s="27">
        <f t="shared" si="7"/>
        <v>20.73731343283582</v>
      </c>
      <c r="J28" s="27">
        <f t="shared" si="8"/>
        <v>17.862686567164182</v>
      </c>
      <c r="K28" s="27">
        <f t="shared" si="9"/>
        <v>20.73731343283582</v>
      </c>
      <c r="L28" s="27">
        <f t="shared" si="10"/>
        <v>47.76238805970147</v>
      </c>
      <c r="M28" s="37">
        <f t="shared" si="11"/>
        <v>14.2</v>
      </c>
      <c r="N28" s="37">
        <f t="shared" si="12"/>
        <v>0.4</v>
      </c>
      <c r="O28" s="36">
        <f t="shared" si="60"/>
        <v>-5.5</v>
      </c>
      <c r="P28" s="33">
        <f t="shared" si="13"/>
        <v>13.399999999999999</v>
      </c>
      <c r="Q28" s="27">
        <f t="shared" si="14"/>
        <v>13.799999999999999</v>
      </c>
      <c r="R28" s="27">
        <f t="shared" si="15"/>
        <v>0.4</v>
      </c>
      <c r="S28" s="27">
        <v>2.7</v>
      </c>
      <c r="T28" s="27">
        <v>2.7</v>
      </c>
      <c r="U28" s="27">
        <v>11.4</v>
      </c>
      <c r="V28" s="27">
        <v>11.4</v>
      </c>
      <c r="W28" s="27">
        <v>6.8</v>
      </c>
      <c r="X28" s="27">
        <v>6.8</v>
      </c>
      <c r="Y28" s="27">
        <v>6.8</v>
      </c>
      <c r="Z28" s="27">
        <v>6.8</v>
      </c>
      <c r="AA28" s="27">
        <f t="shared" si="16"/>
        <v>-5.5</v>
      </c>
      <c r="AB28" s="27">
        <v>1.1</v>
      </c>
      <c r="AC28" s="27">
        <v>3.2</v>
      </c>
      <c r="AD28" s="27">
        <v>1.2</v>
      </c>
      <c r="AE28" s="27">
        <v>4.3</v>
      </c>
      <c r="AF28" s="27">
        <v>3</v>
      </c>
      <c r="AG28" s="27">
        <v>3</v>
      </c>
      <c r="AH28" s="27">
        <v>3</v>
      </c>
      <c r="AI28" s="27">
        <f t="shared" si="17"/>
        <v>-5.5</v>
      </c>
      <c r="AJ28" s="27">
        <f t="shared" si="18"/>
        <v>-4.4</v>
      </c>
      <c r="AK28" s="27">
        <f t="shared" si="19"/>
        <v>-1.2</v>
      </c>
      <c r="AL28" s="27">
        <f t="shared" si="20"/>
        <v>0</v>
      </c>
      <c r="AM28" s="27">
        <f t="shared" si="21"/>
        <v>4.3</v>
      </c>
      <c r="AN28" s="27">
        <f t="shared" si="22"/>
        <v>7.3</v>
      </c>
      <c r="AO28" s="27">
        <f t="shared" si="23"/>
        <v>10.3</v>
      </c>
      <c r="AP28" s="27">
        <f t="shared" si="24"/>
        <v>13.3</v>
      </c>
      <c r="AQ28" s="27">
        <f t="shared" si="25"/>
        <v>0</v>
      </c>
      <c r="AR28" s="27">
        <f t="shared" si="26"/>
        <v>0</v>
      </c>
      <c r="AS28" s="27">
        <f t="shared" si="27"/>
        <v>0</v>
      </c>
      <c r="AT28" s="27">
        <f t="shared" si="28"/>
        <v>11.4</v>
      </c>
      <c r="AU28" s="27">
        <f t="shared" si="29"/>
        <v>6.8</v>
      </c>
      <c r="AV28" s="27">
        <f t="shared" si="30"/>
        <v>6.8</v>
      </c>
      <c r="AW28" s="27">
        <f t="shared" si="31"/>
        <v>6.8</v>
      </c>
      <c r="AX28" s="27">
        <f t="shared" si="32"/>
        <v>6.8</v>
      </c>
      <c r="AY28" s="27">
        <f t="shared" si="33"/>
        <v>0</v>
      </c>
      <c r="AZ28" s="27">
        <f t="shared" si="34"/>
        <v>0</v>
      </c>
      <c r="BA28" s="27">
        <f t="shared" si="35"/>
        <v>0</v>
      </c>
      <c r="BB28" s="27">
        <f t="shared" si="36"/>
        <v>0</v>
      </c>
      <c r="BC28" s="27">
        <f t="shared" si="37"/>
        <v>4.3</v>
      </c>
      <c r="BD28" s="27">
        <f t="shared" si="38"/>
        <v>7.3</v>
      </c>
      <c r="BE28" s="27">
        <f t="shared" si="39"/>
        <v>10.3</v>
      </c>
      <c r="BF28" s="27">
        <f t="shared" si="40"/>
        <v>13.3</v>
      </c>
      <c r="BG28" s="27">
        <f t="shared" si="41"/>
        <v>0</v>
      </c>
      <c r="BH28" s="27">
        <f t="shared" si="42"/>
        <v>0</v>
      </c>
      <c r="BI28" s="27">
        <f t="shared" si="43"/>
        <v>0</v>
      </c>
      <c r="BJ28" s="27">
        <f t="shared" si="44"/>
        <v>0</v>
      </c>
      <c r="BK28" s="27">
        <f t="shared" si="45"/>
        <v>29.24</v>
      </c>
      <c r="BL28" s="27">
        <f t="shared" si="46"/>
        <v>49.64</v>
      </c>
      <c r="BM28" s="27">
        <f t="shared" si="47"/>
        <v>70.04</v>
      </c>
      <c r="BN28" s="27">
        <f t="shared" si="48"/>
        <v>90.44</v>
      </c>
      <c r="BO28" s="27">
        <f t="shared" si="49"/>
        <v>0</v>
      </c>
      <c r="BP28" s="27">
        <f t="shared" si="50"/>
        <v>0</v>
      </c>
      <c r="BQ28" s="27">
        <f t="shared" si="51"/>
        <v>0</v>
      </c>
      <c r="BR28" s="27">
        <f t="shared" si="52"/>
        <v>0</v>
      </c>
      <c r="BS28" s="27">
        <f t="shared" si="53"/>
        <v>40.150447761194016</v>
      </c>
      <c r="BT28" s="27">
        <f t="shared" si="54"/>
        <v>47.76238805970147</v>
      </c>
      <c r="BU28" s="27">
        <f t="shared" si="55"/>
        <v>34.974328358208915</v>
      </c>
      <c r="BV28" s="27">
        <f t="shared" si="56"/>
        <v>1.7862686567163806</v>
      </c>
      <c r="BW28" s="29">
        <f t="shared" si="57"/>
        <v>17.862686567164182</v>
      </c>
      <c r="BX28" s="29">
        <f t="shared" si="58"/>
        <v>20.73731343283582</v>
      </c>
      <c r="BY28" s="27">
        <f t="shared" si="59"/>
        <v>47.76238805970147</v>
      </c>
    </row>
    <row r="29" spans="7:77" ht="12.75">
      <c r="G29" s="27">
        <f t="shared" si="1"/>
        <v>0</v>
      </c>
      <c r="H29" s="27">
        <f t="shared" si="6"/>
        <v>0</v>
      </c>
      <c r="I29" s="27">
        <f t="shared" si="7"/>
        <v>19.302985074626864</v>
      </c>
      <c r="J29" s="27">
        <f t="shared" si="8"/>
        <v>19.302985074626864</v>
      </c>
      <c r="K29" s="27">
        <f t="shared" si="9"/>
        <v>19.297014925373137</v>
      </c>
      <c r="L29" s="27">
        <f t="shared" si="10"/>
        <v>46.89671641791046</v>
      </c>
      <c r="M29" s="37">
        <f t="shared" si="11"/>
        <v>14.2</v>
      </c>
      <c r="N29" s="37">
        <f t="shared" si="12"/>
        <v>0.4</v>
      </c>
      <c r="O29" s="36">
        <f t="shared" si="60"/>
        <v>-5</v>
      </c>
      <c r="P29" s="33">
        <f t="shared" si="13"/>
        <v>13.399999999999999</v>
      </c>
      <c r="Q29" s="27">
        <f t="shared" si="14"/>
        <v>13.799999999999999</v>
      </c>
      <c r="R29" s="27">
        <f t="shared" si="15"/>
        <v>0.4</v>
      </c>
      <c r="S29" s="27">
        <v>2.7</v>
      </c>
      <c r="T29" s="27">
        <v>2.7</v>
      </c>
      <c r="U29" s="27">
        <v>11.4</v>
      </c>
      <c r="V29" s="27">
        <v>11.4</v>
      </c>
      <c r="W29" s="27">
        <v>6.8</v>
      </c>
      <c r="X29" s="27">
        <v>6.8</v>
      </c>
      <c r="Y29" s="27">
        <v>6.8</v>
      </c>
      <c r="Z29" s="27">
        <v>6.8</v>
      </c>
      <c r="AA29" s="27">
        <f t="shared" si="16"/>
        <v>-5</v>
      </c>
      <c r="AB29" s="27">
        <v>1.1</v>
      </c>
      <c r="AC29" s="27">
        <v>3.2</v>
      </c>
      <c r="AD29" s="27">
        <v>1.2</v>
      </c>
      <c r="AE29" s="27">
        <v>4.3</v>
      </c>
      <c r="AF29" s="27">
        <v>3</v>
      </c>
      <c r="AG29" s="27">
        <v>3</v>
      </c>
      <c r="AH29" s="27">
        <v>3</v>
      </c>
      <c r="AI29" s="27">
        <f t="shared" si="17"/>
        <v>-5</v>
      </c>
      <c r="AJ29" s="27">
        <f t="shared" si="18"/>
        <v>-3.9</v>
      </c>
      <c r="AK29" s="27">
        <f t="shared" si="19"/>
        <v>-0.7</v>
      </c>
      <c r="AL29" s="27">
        <f t="shared" si="20"/>
        <v>0.5</v>
      </c>
      <c r="AM29" s="27">
        <f t="shared" si="21"/>
        <v>4.8</v>
      </c>
      <c r="AN29" s="27">
        <f t="shared" si="22"/>
        <v>7.8</v>
      </c>
      <c r="AO29" s="27">
        <f t="shared" si="23"/>
        <v>10.8</v>
      </c>
      <c r="AP29" s="27">
        <f t="shared" si="24"/>
        <v>13.8</v>
      </c>
      <c r="AQ29" s="27">
        <f t="shared" si="25"/>
        <v>0</v>
      </c>
      <c r="AR29" s="27">
        <f t="shared" si="26"/>
        <v>0</v>
      </c>
      <c r="AS29" s="27">
        <f t="shared" si="27"/>
        <v>0</v>
      </c>
      <c r="AT29" s="27">
        <f t="shared" si="28"/>
        <v>11.4</v>
      </c>
      <c r="AU29" s="27">
        <f t="shared" si="29"/>
        <v>6.8</v>
      </c>
      <c r="AV29" s="27">
        <f t="shared" si="30"/>
        <v>6.8</v>
      </c>
      <c r="AW29" s="27">
        <f t="shared" si="31"/>
        <v>6.8</v>
      </c>
      <c r="AX29" s="27">
        <f t="shared" si="32"/>
        <v>6.8</v>
      </c>
      <c r="AY29" s="27">
        <f t="shared" si="33"/>
        <v>0</v>
      </c>
      <c r="AZ29" s="27">
        <f t="shared" si="34"/>
        <v>0</v>
      </c>
      <c r="BA29" s="27">
        <f t="shared" si="35"/>
        <v>0</v>
      </c>
      <c r="BB29" s="27">
        <f t="shared" si="36"/>
        <v>0.5</v>
      </c>
      <c r="BC29" s="27">
        <f t="shared" si="37"/>
        <v>4.8</v>
      </c>
      <c r="BD29" s="27">
        <f t="shared" si="38"/>
        <v>7.8</v>
      </c>
      <c r="BE29" s="27">
        <f t="shared" si="39"/>
        <v>10.8</v>
      </c>
      <c r="BF29" s="27">
        <f t="shared" si="40"/>
        <v>13.8</v>
      </c>
      <c r="BG29" s="27">
        <f t="shared" si="41"/>
        <v>0</v>
      </c>
      <c r="BH29" s="27">
        <f t="shared" si="42"/>
        <v>0</v>
      </c>
      <c r="BI29" s="27">
        <f t="shared" si="43"/>
        <v>0</v>
      </c>
      <c r="BJ29" s="27">
        <f t="shared" si="44"/>
        <v>5.7</v>
      </c>
      <c r="BK29" s="27">
        <f t="shared" si="45"/>
        <v>32.64</v>
      </c>
      <c r="BL29" s="27">
        <f t="shared" si="46"/>
        <v>53.04</v>
      </c>
      <c r="BM29" s="27">
        <f t="shared" si="47"/>
        <v>73.44</v>
      </c>
      <c r="BN29" s="27">
        <f t="shared" si="48"/>
        <v>93.84</v>
      </c>
      <c r="BO29" s="27">
        <f t="shared" si="49"/>
        <v>0</v>
      </c>
      <c r="BP29" s="27">
        <f t="shared" si="50"/>
        <v>0</v>
      </c>
      <c r="BQ29" s="27">
        <f t="shared" si="51"/>
        <v>0</v>
      </c>
      <c r="BR29" s="27">
        <f t="shared" si="52"/>
        <v>9.648507462686569</v>
      </c>
      <c r="BS29" s="27">
        <f t="shared" si="53"/>
        <v>43.60567164179106</v>
      </c>
      <c r="BT29" s="27">
        <f t="shared" si="54"/>
        <v>46.89671641791046</v>
      </c>
      <c r="BU29" s="27">
        <f t="shared" si="55"/>
        <v>29.787761194029862</v>
      </c>
      <c r="BV29" s="27">
        <f t="shared" si="56"/>
        <v>-7.721194029850686</v>
      </c>
      <c r="BW29" s="29">
        <f t="shared" si="57"/>
        <v>19.302985074626864</v>
      </c>
      <c r="BX29" s="29">
        <f t="shared" si="58"/>
        <v>19.297014925373137</v>
      </c>
      <c r="BY29" s="27">
        <f t="shared" si="59"/>
        <v>46.89671641791046</v>
      </c>
    </row>
    <row r="30" spans="7:77" ht="12.75">
      <c r="G30" s="27">
        <f t="shared" si="1"/>
        <v>0</v>
      </c>
      <c r="H30" s="27">
        <f t="shared" si="6"/>
        <v>-4.5</v>
      </c>
      <c r="I30" s="27">
        <f t="shared" si="7"/>
        <v>29.883582089552235</v>
      </c>
      <c r="J30" s="27">
        <f t="shared" si="8"/>
        <v>13.316417910447763</v>
      </c>
      <c r="K30" s="27">
        <f t="shared" si="9"/>
        <v>29.883582089552235</v>
      </c>
      <c r="L30" s="27">
        <f t="shared" si="10"/>
        <v>47.51373134328354</v>
      </c>
      <c r="M30" s="37">
        <f t="shared" si="11"/>
        <v>14.2</v>
      </c>
      <c r="N30" s="37">
        <f t="shared" si="12"/>
        <v>0.4</v>
      </c>
      <c r="O30" s="36">
        <f t="shared" si="60"/>
        <v>-4.5</v>
      </c>
      <c r="P30" s="33">
        <f t="shared" si="13"/>
        <v>13.399999999999999</v>
      </c>
      <c r="Q30" s="27">
        <f t="shared" si="14"/>
        <v>13.799999999999999</v>
      </c>
      <c r="R30" s="27">
        <f t="shared" si="15"/>
        <v>0.4</v>
      </c>
      <c r="S30" s="27">
        <v>2.7</v>
      </c>
      <c r="T30" s="27">
        <v>2.7</v>
      </c>
      <c r="U30" s="27">
        <v>11.4</v>
      </c>
      <c r="V30" s="27">
        <v>11.4</v>
      </c>
      <c r="W30" s="27">
        <v>6.8</v>
      </c>
      <c r="X30" s="27">
        <v>6.8</v>
      </c>
      <c r="Y30" s="27">
        <v>6.8</v>
      </c>
      <c r="Z30" s="27">
        <v>6.8</v>
      </c>
      <c r="AA30" s="27">
        <f t="shared" si="16"/>
        <v>-4.5</v>
      </c>
      <c r="AB30" s="27">
        <v>1.1</v>
      </c>
      <c r="AC30" s="27">
        <v>3.2</v>
      </c>
      <c r="AD30" s="27">
        <v>1.2</v>
      </c>
      <c r="AE30" s="27">
        <v>4.3</v>
      </c>
      <c r="AF30" s="27">
        <v>3</v>
      </c>
      <c r="AG30" s="27">
        <v>3</v>
      </c>
      <c r="AH30" s="27">
        <v>3</v>
      </c>
      <c r="AI30" s="27">
        <f t="shared" si="17"/>
        <v>-4.5</v>
      </c>
      <c r="AJ30" s="27">
        <f t="shared" si="18"/>
        <v>-3.4</v>
      </c>
      <c r="AK30" s="27">
        <f t="shared" si="19"/>
        <v>-0.2</v>
      </c>
      <c r="AL30" s="27">
        <f t="shared" si="20"/>
        <v>1</v>
      </c>
      <c r="AM30" s="27">
        <f t="shared" si="21"/>
        <v>5.3</v>
      </c>
      <c r="AN30" s="27">
        <f t="shared" si="22"/>
        <v>8.3</v>
      </c>
      <c r="AO30" s="27">
        <f t="shared" si="23"/>
        <v>11.3</v>
      </c>
      <c r="AP30" s="27">
        <f t="shared" si="24"/>
        <v>14.3</v>
      </c>
      <c r="AQ30" s="27">
        <f t="shared" si="25"/>
        <v>0</v>
      </c>
      <c r="AR30" s="27">
        <f t="shared" si="26"/>
        <v>0</v>
      </c>
      <c r="AS30" s="27">
        <f t="shared" si="27"/>
        <v>11.4</v>
      </c>
      <c r="AT30" s="27">
        <f t="shared" si="28"/>
        <v>11.4</v>
      </c>
      <c r="AU30" s="27">
        <f t="shared" si="29"/>
        <v>6.8</v>
      </c>
      <c r="AV30" s="27">
        <f t="shared" si="30"/>
        <v>6.8</v>
      </c>
      <c r="AW30" s="27">
        <f t="shared" si="31"/>
        <v>6.8</v>
      </c>
      <c r="AX30" s="27">
        <f t="shared" si="32"/>
        <v>0</v>
      </c>
      <c r="AY30" s="27">
        <f t="shared" si="33"/>
        <v>0</v>
      </c>
      <c r="AZ30" s="27">
        <f t="shared" si="34"/>
        <v>0</v>
      </c>
      <c r="BA30" s="27">
        <f t="shared" si="35"/>
        <v>-0.2</v>
      </c>
      <c r="BB30" s="27">
        <f t="shared" si="36"/>
        <v>1</v>
      </c>
      <c r="BC30" s="27">
        <f t="shared" si="37"/>
        <v>5.3</v>
      </c>
      <c r="BD30" s="27">
        <f t="shared" si="38"/>
        <v>8.3</v>
      </c>
      <c r="BE30" s="27">
        <f t="shared" si="39"/>
        <v>11.3</v>
      </c>
      <c r="BF30" s="27">
        <f t="shared" si="40"/>
        <v>0</v>
      </c>
      <c r="BG30" s="27">
        <f t="shared" si="41"/>
        <v>0</v>
      </c>
      <c r="BH30" s="27">
        <f t="shared" si="42"/>
        <v>0</v>
      </c>
      <c r="BI30" s="27">
        <f t="shared" si="43"/>
        <v>-2.2800000000000002</v>
      </c>
      <c r="BJ30" s="27">
        <f t="shared" si="44"/>
        <v>11.4</v>
      </c>
      <c r="BK30" s="27">
        <f t="shared" si="45"/>
        <v>36.04</v>
      </c>
      <c r="BL30" s="27">
        <f t="shared" si="46"/>
        <v>56.440000000000005</v>
      </c>
      <c r="BM30" s="27">
        <f t="shared" si="47"/>
        <v>76.84</v>
      </c>
      <c r="BN30" s="27">
        <f t="shared" si="48"/>
        <v>0</v>
      </c>
      <c r="BO30" s="27">
        <f t="shared" si="49"/>
        <v>0</v>
      </c>
      <c r="BP30" s="27">
        <f t="shared" si="50"/>
        <v>0</v>
      </c>
      <c r="BQ30" s="27">
        <f t="shared" si="51"/>
        <v>-5.976716417910447</v>
      </c>
      <c r="BR30" s="27">
        <f t="shared" si="52"/>
        <v>16.203582089552235</v>
      </c>
      <c r="BS30" s="27">
        <f t="shared" si="53"/>
        <v>46.662985074626846</v>
      </c>
      <c r="BT30" s="27">
        <f t="shared" si="54"/>
        <v>47.51373134328354</v>
      </c>
      <c r="BU30" s="27">
        <f t="shared" si="55"/>
        <v>27.964477611940268</v>
      </c>
      <c r="BV30" s="27">
        <f t="shared" si="56"/>
        <v>0</v>
      </c>
      <c r="BW30" s="29">
        <f t="shared" si="57"/>
        <v>13.316417910447763</v>
      </c>
      <c r="BX30" s="29">
        <f t="shared" si="58"/>
        <v>29.883582089552235</v>
      </c>
      <c r="BY30" s="27">
        <f t="shared" si="59"/>
        <v>47.51373134328354</v>
      </c>
    </row>
    <row r="31" spans="7:77" ht="12.75">
      <c r="G31" s="27">
        <f t="shared" si="1"/>
        <v>0</v>
      </c>
      <c r="H31" s="27">
        <f t="shared" si="6"/>
        <v>0</v>
      </c>
      <c r="I31" s="27">
        <f t="shared" si="7"/>
        <v>28.271641791044768</v>
      </c>
      <c r="J31" s="27">
        <f t="shared" si="8"/>
        <v>14.928358208955228</v>
      </c>
      <c r="K31" s="27">
        <f t="shared" si="9"/>
        <v>28.271641791044768</v>
      </c>
      <c r="L31" s="27">
        <f t="shared" si="10"/>
        <v>52.25552238805966</v>
      </c>
      <c r="M31" s="37">
        <f t="shared" si="11"/>
        <v>14.2</v>
      </c>
      <c r="N31" s="37">
        <f t="shared" si="12"/>
        <v>0.4</v>
      </c>
      <c r="O31" s="36">
        <f t="shared" si="60"/>
        <v>-4</v>
      </c>
      <c r="P31" s="33">
        <f t="shared" si="13"/>
        <v>13.399999999999999</v>
      </c>
      <c r="Q31" s="27">
        <f t="shared" si="14"/>
        <v>13.799999999999999</v>
      </c>
      <c r="R31" s="27">
        <f t="shared" si="15"/>
        <v>0.4</v>
      </c>
      <c r="S31" s="27">
        <v>2.7</v>
      </c>
      <c r="T31" s="27">
        <v>2.7</v>
      </c>
      <c r="U31" s="27">
        <v>11.4</v>
      </c>
      <c r="V31" s="27">
        <v>11.4</v>
      </c>
      <c r="W31" s="27">
        <v>6.8</v>
      </c>
      <c r="X31" s="27">
        <v>6.8</v>
      </c>
      <c r="Y31" s="27">
        <v>6.8</v>
      </c>
      <c r="Z31" s="27">
        <v>6.8</v>
      </c>
      <c r="AA31" s="27">
        <f t="shared" si="16"/>
        <v>-4</v>
      </c>
      <c r="AB31" s="27">
        <v>1.1</v>
      </c>
      <c r="AC31" s="27">
        <v>3.2</v>
      </c>
      <c r="AD31" s="27">
        <v>1.2</v>
      </c>
      <c r="AE31" s="27">
        <v>4.3</v>
      </c>
      <c r="AF31" s="27">
        <v>3</v>
      </c>
      <c r="AG31" s="27">
        <v>3</v>
      </c>
      <c r="AH31" s="27">
        <v>3</v>
      </c>
      <c r="AI31" s="27">
        <f t="shared" si="17"/>
        <v>-4</v>
      </c>
      <c r="AJ31" s="27">
        <f t="shared" si="18"/>
        <v>-2.9</v>
      </c>
      <c r="AK31" s="27">
        <f t="shared" si="19"/>
        <v>0.3</v>
      </c>
      <c r="AL31" s="27">
        <f t="shared" si="20"/>
        <v>1.5</v>
      </c>
      <c r="AM31" s="27">
        <f t="shared" si="21"/>
        <v>5.8</v>
      </c>
      <c r="AN31" s="27">
        <f t="shared" si="22"/>
        <v>8.8</v>
      </c>
      <c r="AO31" s="27">
        <f t="shared" si="23"/>
        <v>11.8</v>
      </c>
      <c r="AP31" s="27">
        <f t="shared" si="24"/>
        <v>14.8</v>
      </c>
      <c r="AQ31" s="27">
        <f t="shared" si="25"/>
        <v>0</v>
      </c>
      <c r="AR31" s="27">
        <f t="shared" si="26"/>
        <v>0</v>
      </c>
      <c r="AS31" s="27">
        <f t="shared" si="27"/>
        <v>11.4</v>
      </c>
      <c r="AT31" s="27">
        <f t="shared" si="28"/>
        <v>11.4</v>
      </c>
      <c r="AU31" s="27">
        <f t="shared" si="29"/>
        <v>6.8</v>
      </c>
      <c r="AV31" s="27">
        <f t="shared" si="30"/>
        <v>6.8</v>
      </c>
      <c r="AW31" s="27">
        <f t="shared" si="31"/>
        <v>6.8</v>
      </c>
      <c r="AX31" s="27">
        <f t="shared" si="32"/>
        <v>0</v>
      </c>
      <c r="AY31" s="27">
        <f t="shared" si="33"/>
        <v>0</v>
      </c>
      <c r="AZ31" s="27">
        <f t="shared" si="34"/>
        <v>0</v>
      </c>
      <c r="BA31" s="27">
        <f t="shared" si="35"/>
        <v>0.3</v>
      </c>
      <c r="BB31" s="27">
        <f t="shared" si="36"/>
        <v>1.5</v>
      </c>
      <c r="BC31" s="27">
        <f t="shared" si="37"/>
        <v>5.8</v>
      </c>
      <c r="BD31" s="27">
        <f t="shared" si="38"/>
        <v>8.8</v>
      </c>
      <c r="BE31" s="27">
        <f t="shared" si="39"/>
        <v>11.8</v>
      </c>
      <c r="BF31" s="27">
        <f t="shared" si="40"/>
        <v>0</v>
      </c>
      <c r="BG31" s="27">
        <f t="shared" si="41"/>
        <v>0</v>
      </c>
      <c r="BH31" s="27">
        <f t="shared" si="42"/>
        <v>0</v>
      </c>
      <c r="BI31" s="27">
        <f t="shared" si="43"/>
        <v>3.42</v>
      </c>
      <c r="BJ31" s="27">
        <f t="shared" si="44"/>
        <v>17.1</v>
      </c>
      <c r="BK31" s="27">
        <f t="shared" si="45"/>
        <v>39.44</v>
      </c>
      <c r="BL31" s="27">
        <f t="shared" si="46"/>
        <v>59.84</v>
      </c>
      <c r="BM31" s="27">
        <f t="shared" si="47"/>
        <v>80.24000000000001</v>
      </c>
      <c r="BN31" s="27">
        <f t="shared" si="48"/>
        <v>0</v>
      </c>
      <c r="BO31" s="27">
        <f t="shared" si="49"/>
        <v>0</v>
      </c>
      <c r="BP31" s="27">
        <f t="shared" si="50"/>
        <v>0</v>
      </c>
      <c r="BQ31" s="27">
        <f t="shared" si="51"/>
        <v>8.48149253731343</v>
      </c>
      <c r="BR31" s="27">
        <f t="shared" si="52"/>
        <v>28.72746268656715</v>
      </c>
      <c r="BS31" s="27">
        <f t="shared" si="53"/>
        <v>52.25552238805966</v>
      </c>
      <c r="BT31" s="27">
        <f t="shared" si="54"/>
        <v>48.27044776119395</v>
      </c>
      <c r="BU31" s="27">
        <f t="shared" si="55"/>
        <v>23.885373134328248</v>
      </c>
      <c r="BV31" s="27">
        <f t="shared" si="56"/>
        <v>0</v>
      </c>
      <c r="BW31" s="29">
        <f t="shared" si="57"/>
        <v>14.928358208955228</v>
      </c>
      <c r="BX31" s="29">
        <f t="shared" si="58"/>
        <v>28.271641791044768</v>
      </c>
      <c r="BY31" s="27">
        <f t="shared" si="59"/>
        <v>52.25552238805966</v>
      </c>
    </row>
    <row r="32" spans="7:77" ht="12.75">
      <c r="G32" s="27">
        <f t="shared" si="1"/>
        <v>0</v>
      </c>
      <c r="H32" s="27">
        <f t="shared" si="6"/>
        <v>0</v>
      </c>
      <c r="I32" s="27">
        <f t="shared" si="7"/>
        <v>26.65970149253731</v>
      </c>
      <c r="J32" s="27">
        <f t="shared" si="8"/>
        <v>16.540298507462687</v>
      </c>
      <c r="K32" s="27">
        <f t="shared" si="9"/>
        <v>26.65970149253731</v>
      </c>
      <c r="L32" s="27">
        <f t="shared" si="10"/>
        <v>56.236119402985054</v>
      </c>
      <c r="M32" s="37">
        <f t="shared" si="11"/>
        <v>14.2</v>
      </c>
      <c r="N32" s="37">
        <f t="shared" si="12"/>
        <v>0.4</v>
      </c>
      <c r="O32" s="36">
        <f t="shared" si="60"/>
        <v>-3.5</v>
      </c>
      <c r="P32" s="33">
        <f t="shared" si="13"/>
        <v>13.399999999999999</v>
      </c>
      <c r="Q32" s="27">
        <f t="shared" si="14"/>
        <v>13.799999999999999</v>
      </c>
      <c r="R32" s="27">
        <f t="shared" si="15"/>
        <v>0.4</v>
      </c>
      <c r="S32" s="27">
        <v>2.7</v>
      </c>
      <c r="T32" s="27">
        <v>2.7</v>
      </c>
      <c r="U32" s="27">
        <v>11.4</v>
      </c>
      <c r="V32" s="27">
        <v>11.4</v>
      </c>
      <c r="W32" s="27">
        <v>6.8</v>
      </c>
      <c r="X32" s="27">
        <v>6.8</v>
      </c>
      <c r="Y32" s="27">
        <v>6.8</v>
      </c>
      <c r="Z32" s="27">
        <v>6.8</v>
      </c>
      <c r="AA32" s="27">
        <f t="shared" si="16"/>
        <v>-3.5</v>
      </c>
      <c r="AB32" s="27">
        <v>1.1</v>
      </c>
      <c r="AC32" s="27">
        <v>3.2</v>
      </c>
      <c r="AD32" s="27">
        <v>1.2</v>
      </c>
      <c r="AE32" s="27">
        <v>4.3</v>
      </c>
      <c r="AF32" s="27">
        <v>3</v>
      </c>
      <c r="AG32" s="27">
        <v>3</v>
      </c>
      <c r="AH32" s="27">
        <v>3</v>
      </c>
      <c r="AI32" s="27">
        <f t="shared" si="17"/>
        <v>-3.5</v>
      </c>
      <c r="AJ32" s="27">
        <f t="shared" si="18"/>
        <v>-2.4</v>
      </c>
      <c r="AK32" s="27">
        <f t="shared" si="19"/>
        <v>0.8</v>
      </c>
      <c r="AL32" s="27">
        <f t="shared" si="20"/>
        <v>2</v>
      </c>
      <c r="AM32" s="27">
        <f t="shared" si="21"/>
        <v>6.3</v>
      </c>
      <c r="AN32" s="27">
        <f t="shared" si="22"/>
        <v>9.3</v>
      </c>
      <c r="AO32" s="27">
        <f t="shared" si="23"/>
        <v>12.3</v>
      </c>
      <c r="AP32" s="27">
        <f t="shared" si="24"/>
        <v>15.3</v>
      </c>
      <c r="AQ32" s="27">
        <f t="shared" si="25"/>
        <v>0</v>
      </c>
      <c r="AR32" s="27">
        <f t="shared" si="26"/>
        <v>0</v>
      </c>
      <c r="AS32" s="27">
        <f t="shared" si="27"/>
        <v>11.4</v>
      </c>
      <c r="AT32" s="27">
        <f t="shared" si="28"/>
        <v>11.4</v>
      </c>
      <c r="AU32" s="27">
        <f t="shared" si="29"/>
        <v>6.8</v>
      </c>
      <c r="AV32" s="27">
        <f t="shared" si="30"/>
        <v>6.8</v>
      </c>
      <c r="AW32" s="27">
        <f t="shared" si="31"/>
        <v>6.8</v>
      </c>
      <c r="AX32" s="27">
        <f t="shared" si="32"/>
        <v>0</v>
      </c>
      <c r="AY32" s="27">
        <f t="shared" si="33"/>
        <v>0</v>
      </c>
      <c r="AZ32" s="27">
        <f t="shared" si="34"/>
        <v>0</v>
      </c>
      <c r="BA32" s="27">
        <f t="shared" si="35"/>
        <v>0.8</v>
      </c>
      <c r="BB32" s="27">
        <f t="shared" si="36"/>
        <v>2</v>
      </c>
      <c r="BC32" s="27">
        <f t="shared" si="37"/>
        <v>6.3</v>
      </c>
      <c r="BD32" s="27">
        <f t="shared" si="38"/>
        <v>9.3</v>
      </c>
      <c r="BE32" s="27">
        <f t="shared" si="39"/>
        <v>12.3</v>
      </c>
      <c r="BF32" s="27">
        <f t="shared" si="40"/>
        <v>0</v>
      </c>
      <c r="BG32" s="27">
        <f t="shared" si="41"/>
        <v>0</v>
      </c>
      <c r="BH32" s="27">
        <f t="shared" si="42"/>
        <v>0</v>
      </c>
      <c r="BI32" s="27">
        <f t="shared" si="43"/>
        <v>9.120000000000001</v>
      </c>
      <c r="BJ32" s="27">
        <f t="shared" si="44"/>
        <v>22.8</v>
      </c>
      <c r="BK32" s="27">
        <f t="shared" si="45"/>
        <v>42.839999999999996</v>
      </c>
      <c r="BL32" s="27">
        <f t="shared" si="46"/>
        <v>63.24</v>
      </c>
      <c r="BM32" s="27">
        <f t="shared" si="47"/>
        <v>83.64</v>
      </c>
      <c r="BN32" s="27">
        <f t="shared" si="48"/>
        <v>0</v>
      </c>
      <c r="BO32" s="27">
        <f t="shared" si="49"/>
        <v>0</v>
      </c>
      <c r="BP32" s="27">
        <f t="shared" si="50"/>
        <v>0</v>
      </c>
      <c r="BQ32" s="27">
        <f t="shared" si="51"/>
        <v>21.327761194029847</v>
      </c>
      <c r="BR32" s="27">
        <f t="shared" si="52"/>
        <v>39.63940298507462</v>
      </c>
      <c r="BS32" s="27">
        <f t="shared" si="53"/>
        <v>56.236119402985054</v>
      </c>
      <c r="BT32" s="27">
        <f t="shared" si="54"/>
        <v>47.41522388059697</v>
      </c>
      <c r="BU32" s="27">
        <f t="shared" si="55"/>
        <v>18.19432835820892</v>
      </c>
      <c r="BV32" s="27">
        <f t="shared" si="56"/>
        <v>0</v>
      </c>
      <c r="BW32" s="29">
        <f t="shared" si="57"/>
        <v>16.540298507462687</v>
      </c>
      <c r="BX32" s="29">
        <f t="shared" si="58"/>
        <v>26.65970149253731</v>
      </c>
      <c r="BY32" s="27">
        <f t="shared" si="59"/>
        <v>56.236119402985054</v>
      </c>
    </row>
    <row r="33" spans="7:77" ht="12.75">
      <c r="G33" s="27">
        <f t="shared" si="1"/>
        <v>0</v>
      </c>
      <c r="H33" s="27">
        <f t="shared" si="6"/>
        <v>0</v>
      </c>
      <c r="I33" s="27">
        <f t="shared" si="7"/>
        <v>25.047761194029842</v>
      </c>
      <c r="J33" s="27">
        <f t="shared" si="8"/>
        <v>18.152238805970153</v>
      </c>
      <c r="K33" s="27">
        <f t="shared" si="9"/>
        <v>25.047761194029842</v>
      </c>
      <c r="L33" s="27">
        <f t="shared" si="10"/>
        <v>58.60477611940291</v>
      </c>
      <c r="M33" s="37">
        <f t="shared" si="11"/>
        <v>14.2</v>
      </c>
      <c r="N33" s="37">
        <f t="shared" si="12"/>
        <v>0.4</v>
      </c>
      <c r="O33" s="36">
        <f t="shared" si="60"/>
        <v>-3</v>
      </c>
      <c r="P33" s="33">
        <f t="shared" si="13"/>
        <v>13.399999999999999</v>
      </c>
      <c r="Q33" s="27">
        <f t="shared" si="14"/>
        <v>13.799999999999999</v>
      </c>
      <c r="R33" s="27">
        <f t="shared" si="15"/>
        <v>0.4</v>
      </c>
      <c r="S33" s="27">
        <v>2.7</v>
      </c>
      <c r="T33" s="27">
        <v>2.7</v>
      </c>
      <c r="U33" s="27">
        <v>11.4</v>
      </c>
      <c r="V33" s="27">
        <v>11.4</v>
      </c>
      <c r="W33" s="27">
        <v>6.8</v>
      </c>
      <c r="X33" s="27">
        <v>6.8</v>
      </c>
      <c r="Y33" s="27">
        <v>6.8</v>
      </c>
      <c r="Z33" s="27">
        <v>6.8</v>
      </c>
      <c r="AA33" s="27">
        <f t="shared" si="16"/>
        <v>-3</v>
      </c>
      <c r="AB33" s="27">
        <v>1.1</v>
      </c>
      <c r="AC33" s="27">
        <v>3.2</v>
      </c>
      <c r="AD33" s="27">
        <v>1.2</v>
      </c>
      <c r="AE33" s="27">
        <v>4.3</v>
      </c>
      <c r="AF33" s="27">
        <v>3</v>
      </c>
      <c r="AG33" s="27">
        <v>3</v>
      </c>
      <c r="AH33" s="27">
        <v>3</v>
      </c>
      <c r="AI33" s="27">
        <f t="shared" si="17"/>
        <v>-3</v>
      </c>
      <c r="AJ33" s="27">
        <f t="shared" si="18"/>
        <v>-1.9</v>
      </c>
      <c r="AK33" s="27">
        <f t="shared" si="19"/>
        <v>1.3</v>
      </c>
      <c r="AL33" s="27">
        <f t="shared" si="20"/>
        <v>2.5</v>
      </c>
      <c r="AM33" s="27">
        <f t="shared" si="21"/>
        <v>6.8</v>
      </c>
      <c r="AN33" s="27">
        <f t="shared" si="22"/>
        <v>9.8</v>
      </c>
      <c r="AO33" s="27">
        <f t="shared" si="23"/>
        <v>12.8</v>
      </c>
      <c r="AP33" s="27">
        <f t="shared" si="24"/>
        <v>15.8</v>
      </c>
      <c r="AQ33" s="27">
        <f t="shared" si="25"/>
        <v>0</v>
      </c>
      <c r="AR33" s="27">
        <f t="shared" si="26"/>
        <v>0</v>
      </c>
      <c r="AS33" s="27">
        <f t="shared" si="27"/>
        <v>11.4</v>
      </c>
      <c r="AT33" s="27">
        <f t="shared" si="28"/>
        <v>11.4</v>
      </c>
      <c r="AU33" s="27">
        <f t="shared" si="29"/>
        <v>6.8</v>
      </c>
      <c r="AV33" s="27">
        <f t="shared" si="30"/>
        <v>6.8</v>
      </c>
      <c r="AW33" s="27">
        <f t="shared" si="31"/>
        <v>6.8</v>
      </c>
      <c r="AX33" s="27">
        <f t="shared" si="32"/>
        <v>0</v>
      </c>
      <c r="AY33" s="27">
        <f t="shared" si="33"/>
        <v>0</v>
      </c>
      <c r="AZ33" s="27">
        <f t="shared" si="34"/>
        <v>0</v>
      </c>
      <c r="BA33" s="27">
        <f t="shared" si="35"/>
        <v>1.3</v>
      </c>
      <c r="BB33" s="27">
        <f t="shared" si="36"/>
        <v>2.5</v>
      </c>
      <c r="BC33" s="27">
        <f t="shared" si="37"/>
        <v>6.8</v>
      </c>
      <c r="BD33" s="27">
        <f t="shared" si="38"/>
        <v>9.8</v>
      </c>
      <c r="BE33" s="27">
        <f t="shared" si="39"/>
        <v>12.8</v>
      </c>
      <c r="BF33" s="27">
        <f t="shared" si="40"/>
        <v>0</v>
      </c>
      <c r="BG33" s="27">
        <f t="shared" si="41"/>
        <v>0</v>
      </c>
      <c r="BH33" s="27">
        <f t="shared" si="42"/>
        <v>0</v>
      </c>
      <c r="BI33" s="27">
        <f t="shared" si="43"/>
        <v>14.82</v>
      </c>
      <c r="BJ33" s="27">
        <f t="shared" si="44"/>
        <v>28.5</v>
      </c>
      <c r="BK33" s="27">
        <f t="shared" si="45"/>
        <v>46.239999999999995</v>
      </c>
      <c r="BL33" s="27">
        <f t="shared" si="46"/>
        <v>66.64</v>
      </c>
      <c r="BM33" s="27">
        <f t="shared" si="47"/>
        <v>87.04</v>
      </c>
      <c r="BN33" s="27">
        <f t="shared" si="48"/>
        <v>0</v>
      </c>
      <c r="BO33" s="27">
        <f t="shared" si="49"/>
        <v>0</v>
      </c>
      <c r="BP33" s="27">
        <f t="shared" si="50"/>
        <v>0</v>
      </c>
      <c r="BQ33" s="27">
        <f t="shared" si="51"/>
        <v>32.562089552238795</v>
      </c>
      <c r="BR33" s="27">
        <f t="shared" si="52"/>
        <v>48.93940298507461</v>
      </c>
      <c r="BS33" s="27">
        <f t="shared" si="53"/>
        <v>58.60477611940291</v>
      </c>
      <c r="BT33" s="27">
        <f t="shared" si="54"/>
        <v>44.948059701492454</v>
      </c>
      <c r="BU33" s="27">
        <f t="shared" si="55"/>
        <v>10.891343283582003</v>
      </c>
      <c r="BV33" s="27">
        <f t="shared" si="56"/>
        <v>0</v>
      </c>
      <c r="BW33" s="29">
        <f t="shared" si="57"/>
        <v>18.152238805970153</v>
      </c>
      <c r="BX33" s="29">
        <f t="shared" si="58"/>
        <v>25.047761194029842</v>
      </c>
      <c r="BY33" s="27">
        <f t="shared" si="59"/>
        <v>58.60477611940291</v>
      </c>
    </row>
    <row r="34" spans="7:77" ht="12.75">
      <c r="G34" s="27">
        <f aca="true" t="shared" si="61" ref="G34:G65">IF(L34=$C$14,O34,0)</f>
        <v>0</v>
      </c>
      <c r="H34" s="27">
        <f t="shared" si="6"/>
        <v>0</v>
      </c>
      <c r="I34" s="27">
        <f t="shared" si="7"/>
        <v>23.43582089552238</v>
      </c>
      <c r="J34" s="27">
        <f t="shared" si="8"/>
        <v>19.764179104477616</v>
      </c>
      <c r="K34" s="27">
        <f t="shared" si="9"/>
        <v>23.43582089552238</v>
      </c>
      <c r="L34" s="27">
        <f t="shared" si="10"/>
        <v>59.36149253731335</v>
      </c>
      <c r="M34" s="37">
        <f t="shared" si="11"/>
        <v>14.2</v>
      </c>
      <c r="N34" s="37">
        <f t="shared" si="12"/>
        <v>0.4</v>
      </c>
      <c r="O34" s="36">
        <f t="shared" si="60"/>
        <v>-2.5</v>
      </c>
      <c r="P34" s="33">
        <f t="shared" si="13"/>
        <v>13.399999999999999</v>
      </c>
      <c r="Q34" s="27">
        <f t="shared" si="14"/>
        <v>13.799999999999999</v>
      </c>
      <c r="R34" s="27">
        <f t="shared" si="15"/>
        <v>0.4</v>
      </c>
      <c r="S34" s="27">
        <v>2.7</v>
      </c>
      <c r="T34" s="27">
        <v>2.7</v>
      </c>
      <c r="U34" s="27">
        <v>11.4</v>
      </c>
      <c r="V34" s="27">
        <v>11.4</v>
      </c>
      <c r="W34" s="27">
        <v>6.8</v>
      </c>
      <c r="X34" s="27">
        <v>6.8</v>
      </c>
      <c r="Y34" s="27">
        <v>6.8</v>
      </c>
      <c r="Z34" s="27">
        <v>6.8</v>
      </c>
      <c r="AA34" s="27">
        <f t="shared" si="16"/>
        <v>-2.5</v>
      </c>
      <c r="AB34" s="27">
        <v>1.1</v>
      </c>
      <c r="AC34" s="27">
        <v>3.2</v>
      </c>
      <c r="AD34" s="27">
        <v>1.2</v>
      </c>
      <c r="AE34" s="27">
        <v>4.3</v>
      </c>
      <c r="AF34" s="27">
        <v>3</v>
      </c>
      <c r="AG34" s="27">
        <v>3</v>
      </c>
      <c r="AH34" s="27">
        <v>3</v>
      </c>
      <c r="AI34" s="27">
        <f t="shared" si="17"/>
        <v>-2.5</v>
      </c>
      <c r="AJ34" s="27">
        <f t="shared" si="18"/>
        <v>-1.4</v>
      </c>
      <c r="AK34" s="27">
        <f t="shared" si="19"/>
        <v>1.8</v>
      </c>
      <c r="AL34" s="27">
        <f t="shared" si="20"/>
        <v>3</v>
      </c>
      <c r="AM34" s="27">
        <f t="shared" si="21"/>
        <v>7.3</v>
      </c>
      <c r="AN34" s="27">
        <f t="shared" si="22"/>
        <v>10.3</v>
      </c>
      <c r="AO34" s="27">
        <f t="shared" si="23"/>
        <v>13.3</v>
      </c>
      <c r="AP34" s="27">
        <f t="shared" si="24"/>
        <v>16.3</v>
      </c>
      <c r="AQ34" s="27">
        <f t="shared" si="25"/>
        <v>0</v>
      </c>
      <c r="AR34" s="27">
        <f t="shared" si="26"/>
        <v>0</v>
      </c>
      <c r="AS34" s="27">
        <f t="shared" si="27"/>
        <v>11.4</v>
      </c>
      <c r="AT34" s="27">
        <f t="shared" si="28"/>
        <v>11.4</v>
      </c>
      <c r="AU34" s="27">
        <f t="shared" si="29"/>
        <v>6.8</v>
      </c>
      <c r="AV34" s="27">
        <f t="shared" si="30"/>
        <v>6.8</v>
      </c>
      <c r="AW34" s="27">
        <f t="shared" si="31"/>
        <v>6.8</v>
      </c>
      <c r="AX34" s="27">
        <f t="shared" si="32"/>
        <v>0</v>
      </c>
      <c r="AY34" s="27">
        <f t="shared" si="33"/>
        <v>0</v>
      </c>
      <c r="AZ34" s="27">
        <f t="shared" si="34"/>
        <v>0</v>
      </c>
      <c r="BA34" s="27">
        <f t="shared" si="35"/>
        <v>1.8</v>
      </c>
      <c r="BB34" s="27">
        <f t="shared" si="36"/>
        <v>3</v>
      </c>
      <c r="BC34" s="27">
        <f t="shared" si="37"/>
        <v>7.3</v>
      </c>
      <c r="BD34" s="27">
        <f t="shared" si="38"/>
        <v>10.3</v>
      </c>
      <c r="BE34" s="27">
        <f t="shared" si="39"/>
        <v>13.3</v>
      </c>
      <c r="BF34" s="27">
        <f t="shared" si="40"/>
        <v>0</v>
      </c>
      <c r="BG34" s="27">
        <f t="shared" si="41"/>
        <v>0</v>
      </c>
      <c r="BH34" s="27">
        <f t="shared" si="42"/>
        <v>0</v>
      </c>
      <c r="BI34" s="27">
        <f t="shared" si="43"/>
        <v>20.52</v>
      </c>
      <c r="BJ34" s="27">
        <f t="shared" si="44"/>
        <v>34.2</v>
      </c>
      <c r="BK34" s="27">
        <f t="shared" si="45"/>
        <v>49.64</v>
      </c>
      <c r="BL34" s="27">
        <f t="shared" si="46"/>
        <v>70.04</v>
      </c>
      <c r="BM34" s="27">
        <f t="shared" si="47"/>
        <v>90.44</v>
      </c>
      <c r="BN34" s="27">
        <f t="shared" si="48"/>
        <v>0</v>
      </c>
      <c r="BO34" s="27">
        <f t="shared" si="49"/>
        <v>0</v>
      </c>
      <c r="BP34" s="27">
        <f t="shared" si="50"/>
        <v>0</v>
      </c>
      <c r="BQ34" s="27">
        <f t="shared" si="51"/>
        <v>42.18447761194028</v>
      </c>
      <c r="BR34" s="27">
        <f t="shared" si="52"/>
        <v>56.627462686567135</v>
      </c>
      <c r="BS34" s="27">
        <f t="shared" si="53"/>
        <v>59.36149253731335</v>
      </c>
      <c r="BT34" s="27">
        <f t="shared" si="54"/>
        <v>40.86895522388049</v>
      </c>
      <c r="BU34" s="27">
        <f t="shared" si="55"/>
        <v>1.9764179104476653</v>
      </c>
      <c r="BV34" s="27">
        <f t="shared" si="56"/>
        <v>0</v>
      </c>
      <c r="BW34" s="29">
        <f t="shared" si="57"/>
        <v>19.764179104477616</v>
      </c>
      <c r="BX34" s="29">
        <f t="shared" si="58"/>
        <v>23.43582089552238</v>
      </c>
      <c r="BY34" s="27">
        <f t="shared" si="59"/>
        <v>59.36149253731335</v>
      </c>
    </row>
    <row r="35" spans="7:77" ht="12.75">
      <c r="G35" s="27">
        <f t="shared" si="61"/>
        <v>0</v>
      </c>
      <c r="H35" s="27">
        <f t="shared" si="6"/>
        <v>0</v>
      </c>
      <c r="I35" s="27">
        <f t="shared" si="7"/>
        <v>21.82388059701492</v>
      </c>
      <c r="J35" s="27">
        <f t="shared" si="8"/>
        <v>21.376119402985076</v>
      </c>
      <c r="K35" s="27">
        <f t="shared" si="9"/>
        <v>21.82388059701492</v>
      </c>
      <c r="L35" s="27">
        <f t="shared" si="10"/>
        <v>62.703582089552214</v>
      </c>
      <c r="M35" s="37">
        <f t="shared" si="11"/>
        <v>14.2</v>
      </c>
      <c r="N35" s="37">
        <f t="shared" si="12"/>
        <v>0.4</v>
      </c>
      <c r="O35" s="36">
        <f t="shared" si="60"/>
        <v>-2</v>
      </c>
      <c r="P35" s="33">
        <f t="shared" si="13"/>
        <v>13.399999999999999</v>
      </c>
      <c r="Q35" s="27">
        <f t="shared" si="14"/>
        <v>13.799999999999999</v>
      </c>
      <c r="R35" s="27">
        <f t="shared" si="15"/>
        <v>0.4</v>
      </c>
      <c r="S35" s="27">
        <v>2.7</v>
      </c>
      <c r="T35" s="27">
        <v>2.7</v>
      </c>
      <c r="U35" s="27">
        <v>11.4</v>
      </c>
      <c r="V35" s="27">
        <v>11.4</v>
      </c>
      <c r="W35" s="27">
        <v>6.8</v>
      </c>
      <c r="X35" s="27">
        <v>6.8</v>
      </c>
      <c r="Y35" s="27">
        <v>6.8</v>
      </c>
      <c r="Z35" s="27">
        <v>6.8</v>
      </c>
      <c r="AA35" s="27">
        <f t="shared" si="16"/>
        <v>-2</v>
      </c>
      <c r="AB35" s="27">
        <v>1.1</v>
      </c>
      <c r="AC35" s="27">
        <v>3.2</v>
      </c>
      <c r="AD35" s="27">
        <v>1.2</v>
      </c>
      <c r="AE35" s="27">
        <v>4.3</v>
      </c>
      <c r="AF35" s="27">
        <v>3</v>
      </c>
      <c r="AG35" s="27">
        <v>3</v>
      </c>
      <c r="AH35" s="27">
        <v>3</v>
      </c>
      <c r="AI35" s="27">
        <f t="shared" si="17"/>
        <v>-2</v>
      </c>
      <c r="AJ35" s="27">
        <f t="shared" si="18"/>
        <v>-0.9</v>
      </c>
      <c r="AK35" s="27">
        <f t="shared" si="19"/>
        <v>2.3</v>
      </c>
      <c r="AL35" s="27">
        <f t="shared" si="20"/>
        <v>3.5</v>
      </c>
      <c r="AM35" s="27">
        <f t="shared" si="21"/>
        <v>7.8</v>
      </c>
      <c r="AN35" s="27">
        <f t="shared" si="22"/>
        <v>10.8</v>
      </c>
      <c r="AO35" s="27">
        <f t="shared" si="23"/>
        <v>13.8</v>
      </c>
      <c r="AP35" s="27">
        <f t="shared" si="24"/>
        <v>16.8</v>
      </c>
      <c r="AQ35" s="27">
        <f t="shared" si="25"/>
        <v>0</v>
      </c>
      <c r="AR35" s="27">
        <f t="shared" si="26"/>
        <v>0</v>
      </c>
      <c r="AS35" s="27">
        <f t="shared" si="27"/>
        <v>11.4</v>
      </c>
      <c r="AT35" s="27">
        <f t="shared" si="28"/>
        <v>11.4</v>
      </c>
      <c r="AU35" s="27">
        <f t="shared" si="29"/>
        <v>6.8</v>
      </c>
      <c r="AV35" s="27">
        <f t="shared" si="30"/>
        <v>6.8</v>
      </c>
      <c r="AW35" s="27">
        <f t="shared" si="31"/>
        <v>6.8</v>
      </c>
      <c r="AX35" s="27">
        <f t="shared" si="32"/>
        <v>0</v>
      </c>
      <c r="AY35" s="27">
        <f t="shared" si="33"/>
        <v>0</v>
      </c>
      <c r="AZ35" s="27">
        <f t="shared" si="34"/>
        <v>0</v>
      </c>
      <c r="BA35" s="27">
        <f t="shared" si="35"/>
        <v>2.3</v>
      </c>
      <c r="BB35" s="27">
        <f t="shared" si="36"/>
        <v>3.5</v>
      </c>
      <c r="BC35" s="27">
        <f t="shared" si="37"/>
        <v>7.8</v>
      </c>
      <c r="BD35" s="27">
        <f t="shared" si="38"/>
        <v>10.8</v>
      </c>
      <c r="BE35" s="27">
        <f t="shared" si="39"/>
        <v>13.8</v>
      </c>
      <c r="BF35" s="27">
        <f t="shared" si="40"/>
        <v>0</v>
      </c>
      <c r="BG35" s="27">
        <f t="shared" si="41"/>
        <v>0</v>
      </c>
      <c r="BH35" s="27">
        <f t="shared" si="42"/>
        <v>0</v>
      </c>
      <c r="BI35" s="27">
        <f t="shared" si="43"/>
        <v>26.22</v>
      </c>
      <c r="BJ35" s="27">
        <f t="shared" si="44"/>
        <v>39.9</v>
      </c>
      <c r="BK35" s="27">
        <f t="shared" si="45"/>
        <v>53.04</v>
      </c>
      <c r="BL35" s="27">
        <f t="shared" si="46"/>
        <v>73.44</v>
      </c>
      <c r="BM35" s="27">
        <f t="shared" si="47"/>
        <v>93.84</v>
      </c>
      <c r="BN35" s="27">
        <f t="shared" si="48"/>
        <v>0</v>
      </c>
      <c r="BO35" s="27">
        <f t="shared" si="49"/>
        <v>0</v>
      </c>
      <c r="BP35" s="27">
        <f t="shared" si="50"/>
        <v>0</v>
      </c>
      <c r="BQ35" s="27">
        <f t="shared" si="51"/>
        <v>50.19492537313431</v>
      </c>
      <c r="BR35" s="27">
        <f t="shared" si="52"/>
        <v>62.703582089552214</v>
      </c>
      <c r="BS35" s="27">
        <f t="shared" si="53"/>
        <v>58.50626865671637</v>
      </c>
      <c r="BT35" s="27">
        <f t="shared" si="54"/>
        <v>35.177910447761136</v>
      </c>
      <c r="BU35" s="27">
        <f t="shared" si="55"/>
        <v>-8.550447761194093</v>
      </c>
      <c r="BV35" s="27">
        <f t="shared" si="56"/>
        <v>0</v>
      </c>
      <c r="BW35" s="29">
        <f t="shared" si="57"/>
        <v>21.376119402985076</v>
      </c>
      <c r="BX35" s="29">
        <f t="shared" si="58"/>
        <v>21.82388059701492</v>
      </c>
      <c r="BY35" s="27">
        <f t="shared" si="59"/>
        <v>62.703582089552214</v>
      </c>
    </row>
    <row r="36" spans="7:77" ht="12.75">
      <c r="G36" s="27">
        <f t="shared" si="61"/>
        <v>0</v>
      </c>
      <c r="H36" s="27">
        <f t="shared" si="6"/>
        <v>0</v>
      </c>
      <c r="I36" s="27">
        <f t="shared" si="7"/>
        <v>23.449253731343276</v>
      </c>
      <c r="J36" s="27">
        <f t="shared" si="8"/>
        <v>15.650746268656718</v>
      </c>
      <c r="K36" s="27">
        <f t="shared" si="9"/>
        <v>23.449253731343276</v>
      </c>
      <c r="L36" s="27">
        <f t="shared" si="10"/>
        <v>68.2370149253731</v>
      </c>
      <c r="M36" s="37">
        <f t="shared" si="11"/>
        <v>14.2</v>
      </c>
      <c r="N36" s="37">
        <f t="shared" si="12"/>
        <v>0.4</v>
      </c>
      <c r="O36" s="36">
        <f t="shared" si="60"/>
        <v>-1.5</v>
      </c>
      <c r="P36" s="33">
        <f t="shared" si="13"/>
        <v>13.399999999999999</v>
      </c>
      <c r="Q36" s="27">
        <f t="shared" si="14"/>
        <v>13.799999999999999</v>
      </c>
      <c r="R36" s="27">
        <f t="shared" si="15"/>
        <v>0.4</v>
      </c>
      <c r="S36" s="27">
        <v>2.7</v>
      </c>
      <c r="T36" s="27">
        <v>2.7</v>
      </c>
      <c r="U36" s="27">
        <v>11.4</v>
      </c>
      <c r="V36" s="27">
        <v>11.4</v>
      </c>
      <c r="W36" s="27">
        <v>6.8</v>
      </c>
      <c r="X36" s="27">
        <v>6.8</v>
      </c>
      <c r="Y36" s="27">
        <v>6.8</v>
      </c>
      <c r="Z36" s="27">
        <v>6.8</v>
      </c>
      <c r="AA36" s="27">
        <f t="shared" si="16"/>
        <v>-1.5</v>
      </c>
      <c r="AB36" s="27">
        <v>1.1</v>
      </c>
      <c r="AC36" s="27">
        <v>3.2</v>
      </c>
      <c r="AD36" s="27">
        <v>1.2</v>
      </c>
      <c r="AE36" s="27">
        <v>4.3</v>
      </c>
      <c r="AF36" s="27">
        <v>3</v>
      </c>
      <c r="AG36" s="27">
        <v>3</v>
      </c>
      <c r="AH36" s="27">
        <v>3</v>
      </c>
      <c r="AI36" s="27">
        <f t="shared" si="17"/>
        <v>-1.5</v>
      </c>
      <c r="AJ36" s="27">
        <f t="shared" si="18"/>
        <v>-0.4</v>
      </c>
      <c r="AK36" s="27">
        <f t="shared" si="19"/>
        <v>2.8</v>
      </c>
      <c r="AL36" s="27">
        <f t="shared" si="20"/>
        <v>4</v>
      </c>
      <c r="AM36" s="27">
        <f t="shared" si="21"/>
        <v>8.3</v>
      </c>
      <c r="AN36" s="27">
        <f t="shared" si="22"/>
        <v>11.3</v>
      </c>
      <c r="AO36" s="27">
        <f t="shared" si="23"/>
        <v>14.3</v>
      </c>
      <c r="AP36" s="27">
        <f t="shared" si="24"/>
        <v>17.3</v>
      </c>
      <c r="AQ36" s="27">
        <f t="shared" si="25"/>
        <v>0</v>
      </c>
      <c r="AR36" s="27">
        <f t="shared" si="26"/>
        <v>2.7</v>
      </c>
      <c r="AS36" s="27">
        <f t="shared" si="27"/>
        <v>11.4</v>
      </c>
      <c r="AT36" s="27">
        <f t="shared" si="28"/>
        <v>11.4</v>
      </c>
      <c r="AU36" s="27">
        <f t="shared" si="29"/>
        <v>6.8</v>
      </c>
      <c r="AV36" s="27">
        <f t="shared" si="30"/>
        <v>6.8</v>
      </c>
      <c r="AW36" s="27">
        <f t="shared" si="31"/>
        <v>0</v>
      </c>
      <c r="AX36" s="27">
        <f t="shared" si="32"/>
        <v>0</v>
      </c>
      <c r="AY36" s="27">
        <f t="shared" si="33"/>
        <v>0</v>
      </c>
      <c r="AZ36" s="27">
        <f t="shared" si="34"/>
        <v>-0.4</v>
      </c>
      <c r="BA36" s="27">
        <f t="shared" si="35"/>
        <v>2.8</v>
      </c>
      <c r="BB36" s="27">
        <f t="shared" si="36"/>
        <v>4</v>
      </c>
      <c r="BC36" s="27">
        <f t="shared" si="37"/>
        <v>8.3</v>
      </c>
      <c r="BD36" s="27">
        <f t="shared" si="38"/>
        <v>11.3</v>
      </c>
      <c r="BE36" s="27">
        <f t="shared" si="39"/>
        <v>0</v>
      </c>
      <c r="BF36" s="27">
        <f t="shared" si="40"/>
        <v>0</v>
      </c>
      <c r="BG36" s="27">
        <f t="shared" si="41"/>
        <v>0</v>
      </c>
      <c r="BH36" s="27">
        <f t="shared" si="42"/>
        <v>-1.08</v>
      </c>
      <c r="BI36" s="27">
        <f t="shared" si="43"/>
        <v>31.919999999999998</v>
      </c>
      <c r="BJ36" s="27">
        <f t="shared" si="44"/>
        <v>45.6</v>
      </c>
      <c r="BK36" s="27">
        <f t="shared" si="45"/>
        <v>56.440000000000005</v>
      </c>
      <c r="BL36" s="27">
        <f t="shared" si="46"/>
        <v>76.84</v>
      </c>
      <c r="BM36" s="27">
        <f t="shared" si="47"/>
        <v>0</v>
      </c>
      <c r="BN36" s="27">
        <f t="shared" si="48"/>
        <v>0</v>
      </c>
      <c r="BO36" s="27">
        <f t="shared" si="49"/>
        <v>0</v>
      </c>
      <c r="BP36" s="27">
        <f t="shared" si="50"/>
        <v>-9.379701492537311</v>
      </c>
      <c r="BQ36" s="27">
        <f t="shared" si="51"/>
        <v>57.01791044776117</v>
      </c>
      <c r="BR36" s="27">
        <f t="shared" si="52"/>
        <v>68.2370149253731</v>
      </c>
      <c r="BS36" s="27">
        <f t="shared" si="53"/>
        <v>59.41880597014918</v>
      </c>
      <c r="BT36" s="27">
        <f t="shared" si="54"/>
        <v>32.866567164178996</v>
      </c>
      <c r="BU36" s="27">
        <f t="shared" si="55"/>
        <v>0</v>
      </c>
      <c r="BV36" s="27">
        <f t="shared" si="56"/>
        <v>0</v>
      </c>
      <c r="BW36" s="29">
        <f t="shared" si="57"/>
        <v>15.650746268656718</v>
      </c>
      <c r="BX36" s="29">
        <f t="shared" si="58"/>
        <v>23.449253731343276</v>
      </c>
      <c r="BY36" s="27">
        <f t="shared" si="59"/>
        <v>68.2370149253731</v>
      </c>
    </row>
    <row r="37" spans="7:77" ht="12.75">
      <c r="G37" s="27">
        <f t="shared" si="61"/>
        <v>0</v>
      </c>
      <c r="H37" s="27">
        <f t="shared" si="6"/>
        <v>0</v>
      </c>
      <c r="I37" s="27">
        <f t="shared" si="7"/>
        <v>21.99029850746268</v>
      </c>
      <c r="J37" s="27">
        <f t="shared" si="8"/>
        <v>17.109701492537315</v>
      </c>
      <c r="K37" s="27">
        <f t="shared" si="9"/>
        <v>21.99029850746268</v>
      </c>
      <c r="L37" s="27">
        <f t="shared" si="10"/>
        <v>73.39634328358204</v>
      </c>
      <c r="M37" s="37">
        <f t="shared" si="11"/>
        <v>14.2</v>
      </c>
      <c r="N37" s="37">
        <f t="shared" si="12"/>
        <v>0.4</v>
      </c>
      <c r="O37" s="36">
        <f t="shared" si="60"/>
        <v>-1</v>
      </c>
      <c r="P37" s="33">
        <f t="shared" si="13"/>
        <v>13.399999999999999</v>
      </c>
      <c r="Q37" s="27">
        <f t="shared" si="14"/>
        <v>13.799999999999999</v>
      </c>
      <c r="R37" s="27">
        <f t="shared" si="15"/>
        <v>0.4</v>
      </c>
      <c r="S37" s="27">
        <v>2.7</v>
      </c>
      <c r="T37" s="27">
        <v>2.7</v>
      </c>
      <c r="U37" s="27">
        <v>11.4</v>
      </c>
      <c r="V37" s="27">
        <v>11.4</v>
      </c>
      <c r="W37" s="27">
        <v>6.8</v>
      </c>
      <c r="X37" s="27">
        <v>6.8</v>
      </c>
      <c r="Y37" s="27">
        <v>6.8</v>
      </c>
      <c r="Z37" s="27">
        <v>6.8</v>
      </c>
      <c r="AA37" s="27">
        <f t="shared" si="16"/>
        <v>-1</v>
      </c>
      <c r="AB37" s="27">
        <v>1.1</v>
      </c>
      <c r="AC37" s="27">
        <v>3.2</v>
      </c>
      <c r="AD37" s="27">
        <v>1.2</v>
      </c>
      <c r="AE37" s="27">
        <v>4.3</v>
      </c>
      <c r="AF37" s="27">
        <v>3</v>
      </c>
      <c r="AG37" s="27">
        <v>3</v>
      </c>
      <c r="AH37" s="27">
        <v>3</v>
      </c>
      <c r="AI37" s="27">
        <f t="shared" si="17"/>
        <v>-1</v>
      </c>
      <c r="AJ37" s="27">
        <f t="shared" si="18"/>
        <v>0.1</v>
      </c>
      <c r="AK37" s="27">
        <f t="shared" si="19"/>
        <v>3.3</v>
      </c>
      <c r="AL37" s="27">
        <f t="shared" si="20"/>
        <v>4.5</v>
      </c>
      <c r="AM37" s="27">
        <f t="shared" si="21"/>
        <v>8.8</v>
      </c>
      <c r="AN37" s="27">
        <f t="shared" si="22"/>
        <v>11.8</v>
      </c>
      <c r="AO37" s="27">
        <f t="shared" si="23"/>
        <v>14.8</v>
      </c>
      <c r="AP37" s="27">
        <f t="shared" si="24"/>
        <v>17.8</v>
      </c>
      <c r="AQ37" s="27">
        <f t="shared" si="25"/>
        <v>0</v>
      </c>
      <c r="AR37" s="27">
        <f t="shared" si="26"/>
        <v>2.7</v>
      </c>
      <c r="AS37" s="27">
        <f t="shared" si="27"/>
        <v>11.4</v>
      </c>
      <c r="AT37" s="27">
        <f t="shared" si="28"/>
        <v>11.4</v>
      </c>
      <c r="AU37" s="27">
        <f t="shared" si="29"/>
        <v>6.8</v>
      </c>
      <c r="AV37" s="27">
        <f t="shared" si="30"/>
        <v>6.8</v>
      </c>
      <c r="AW37" s="27">
        <f t="shared" si="31"/>
        <v>0</v>
      </c>
      <c r="AX37" s="27">
        <f t="shared" si="32"/>
        <v>0</v>
      </c>
      <c r="AY37" s="27">
        <f t="shared" si="33"/>
        <v>0</v>
      </c>
      <c r="AZ37" s="27">
        <f t="shared" si="34"/>
        <v>0.1</v>
      </c>
      <c r="BA37" s="27">
        <f t="shared" si="35"/>
        <v>3.3</v>
      </c>
      <c r="BB37" s="27">
        <f t="shared" si="36"/>
        <v>4.5</v>
      </c>
      <c r="BC37" s="27">
        <f t="shared" si="37"/>
        <v>8.8</v>
      </c>
      <c r="BD37" s="27">
        <f t="shared" si="38"/>
        <v>11.8</v>
      </c>
      <c r="BE37" s="27">
        <f t="shared" si="39"/>
        <v>0</v>
      </c>
      <c r="BF37" s="27">
        <f t="shared" si="40"/>
        <v>0</v>
      </c>
      <c r="BG37" s="27">
        <f t="shared" si="41"/>
        <v>0</v>
      </c>
      <c r="BH37" s="27">
        <f t="shared" si="42"/>
        <v>0.27</v>
      </c>
      <c r="BI37" s="27">
        <f t="shared" si="43"/>
        <v>37.62</v>
      </c>
      <c r="BJ37" s="27">
        <f t="shared" si="44"/>
        <v>51.300000000000004</v>
      </c>
      <c r="BK37" s="27">
        <f t="shared" si="45"/>
        <v>59.84</v>
      </c>
      <c r="BL37" s="27">
        <f t="shared" si="46"/>
        <v>80.24000000000001</v>
      </c>
      <c r="BM37" s="27">
        <f t="shared" si="47"/>
        <v>0</v>
      </c>
      <c r="BN37" s="27">
        <f t="shared" si="48"/>
        <v>0</v>
      </c>
      <c r="BO37" s="27">
        <f t="shared" si="49"/>
        <v>0</v>
      </c>
      <c r="BP37" s="27">
        <f t="shared" si="50"/>
        <v>2.199029850746268</v>
      </c>
      <c r="BQ37" s="27">
        <f t="shared" si="51"/>
        <v>63.92798507462683</v>
      </c>
      <c r="BR37" s="27">
        <f t="shared" si="52"/>
        <v>73.39634328358204</v>
      </c>
      <c r="BS37" s="27">
        <f t="shared" si="53"/>
        <v>58.304626865671565</v>
      </c>
      <c r="BT37" s="27">
        <f t="shared" si="54"/>
        <v>27.3755223880596</v>
      </c>
      <c r="BU37" s="27">
        <f t="shared" si="55"/>
        <v>0</v>
      </c>
      <c r="BV37" s="27">
        <f t="shared" si="56"/>
        <v>0</v>
      </c>
      <c r="BW37" s="29">
        <f t="shared" si="57"/>
        <v>17.109701492537315</v>
      </c>
      <c r="BX37" s="29">
        <f t="shared" si="58"/>
        <v>21.99029850746268</v>
      </c>
      <c r="BY37" s="27">
        <f t="shared" si="59"/>
        <v>73.39634328358204</v>
      </c>
    </row>
    <row r="38" spans="7:77" ht="12.75">
      <c r="G38" s="27">
        <f t="shared" si="61"/>
        <v>0</v>
      </c>
      <c r="H38" s="27">
        <f t="shared" si="6"/>
        <v>0</v>
      </c>
      <c r="I38" s="27">
        <f t="shared" si="7"/>
        <v>20.531343283582082</v>
      </c>
      <c r="J38" s="27">
        <f t="shared" si="8"/>
        <v>18.568656716417912</v>
      </c>
      <c r="K38" s="27">
        <f t="shared" si="9"/>
        <v>20.531343283582082</v>
      </c>
      <c r="L38" s="27">
        <f t="shared" si="10"/>
        <v>77.09671641791041</v>
      </c>
      <c r="M38" s="37">
        <f t="shared" si="11"/>
        <v>14.2</v>
      </c>
      <c r="N38" s="37">
        <f t="shared" si="12"/>
        <v>0.4</v>
      </c>
      <c r="O38" s="36">
        <f t="shared" si="60"/>
        <v>-0.5</v>
      </c>
      <c r="P38" s="33">
        <f t="shared" si="13"/>
        <v>13.399999999999999</v>
      </c>
      <c r="Q38" s="27">
        <f t="shared" si="14"/>
        <v>13.799999999999999</v>
      </c>
      <c r="R38" s="27">
        <f t="shared" si="15"/>
        <v>0.4</v>
      </c>
      <c r="S38" s="27">
        <v>2.7</v>
      </c>
      <c r="T38" s="27">
        <v>2.7</v>
      </c>
      <c r="U38" s="27">
        <v>11.4</v>
      </c>
      <c r="V38" s="27">
        <v>11.4</v>
      </c>
      <c r="W38" s="27">
        <v>6.8</v>
      </c>
      <c r="X38" s="27">
        <v>6.8</v>
      </c>
      <c r="Y38" s="27">
        <v>6.8</v>
      </c>
      <c r="Z38" s="27">
        <v>6.8</v>
      </c>
      <c r="AA38" s="27">
        <f t="shared" si="16"/>
        <v>-0.5</v>
      </c>
      <c r="AB38" s="27">
        <v>1.1</v>
      </c>
      <c r="AC38" s="27">
        <v>3.2</v>
      </c>
      <c r="AD38" s="27">
        <v>1.2</v>
      </c>
      <c r="AE38" s="27">
        <v>4.3</v>
      </c>
      <c r="AF38" s="27">
        <v>3</v>
      </c>
      <c r="AG38" s="27">
        <v>3</v>
      </c>
      <c r="AH38" s="27">
        <v>3</v>
      </c>
      <c r="AI38" s="27">
        <f t="shared" si="17"/>
        <v>-0.5</v>
      </c>
      <c r="AJ38" s="27">
        <f t="shared" si="18"/>
        <v>0.6</v>
      </c>
      <c r="AK38" s="27">
        <f t="shared" si="19"/>
        <v>3.8</v>
      </c>
      <c r="AL38" s="27">
        <f t="shared" si="20"/>
        <v>5</v>
      </c>
      <c r="AM38" s="27">
        <f t="shared" si="21"/>
        <v>9.3</v>
      </c>
      <c r="AN38" s="27">
        <f t="shared" si="22"/>
        <v>12.3</v>
      </c>
      <c r="AO38" s="27">
        <f t="shared" si="23"/>
        <v>15.3</v>
      </c>
      <c r="AP38" s="27">
        <f t="shared" si="24"/>
        <v>18.3</v>
      </c>
      <c r="AQ38" s="27">
        <f t="shared" si="25"/>
        <v>0</v>
      </c>
      <c r="AR38" s="27">
        <f t="shared" si="26"/>
        <v>2.7</v>
      </c>
      <c r="AS38" s="27">
        <f t="shared" si="27"/>
        <v>11.4</v>
      </c>
      <c r="AT38" s="27">
        <f t="shared" si="28"/>
        <v>11.4</v>
      </c>
      <c r="AU38" s="27">
        <f t="shared" si="29"/>
        <v>6.8</v>
      </c>
      <c r="AV38" s="27">
        <f t="shared" si="30"/>
        <v>6.8</v>
      </c>
      <c r="AW38" s="27">
        <f t="shared" si="31"/>
        <v>0</v>
      </c>
      <c r="AX38" s="27">
        <f t="shared" si="32"/>
        <v>0</v>
      </c>
      <c r="AY38" s="27">
        <f t="shared" si="33"/>
        <v>0</v>
      </c>
      <c r="AZ38" s="27">
        <f t="shared" si="34"/>
        <v>0.6</v>
      </c>
      <c r="BA38" s="27">
        <f t="shared" si="35"/>
        <v>3.8</v>
      </c>
      <c r="BB38" s="27">
        <f t="shared" si="36"/>
        <v>5</v>
      </c>
      <c r="BC38" s="27">
        <f t="shared" si="37"/>
        <v>9.3</v>
      </c>
      <c r="BD38" s="27">
        <f t="shared" si="38"/>
        <v>12.3</v>
      </c>
      <c r="BE38" s="27">
        <f t="shared" si="39"/>
        <v>0</v>
      </c>
      <c r="BF38" s="27">
        <f t="shared" si="40"/>
        <v>0</v>
      </c>
      <c r="BG38" s="27">
        <f t="shared" si="41"/>
        <v>0</v>
      </c>
      <c r="BH38" s="27">
        <f t="shared" si="42"/>
        <v>1.62</v>
      </c>
      <c r="BI38" s="27">
        <f t="shared" si="43"/>
        <v>43.32</v>
      </c>
      <c r="BJ38" s="27">
        <f t="shared" si="44"/>
        <v>57</v>
      </c>
      <c r="BK38" s="27">
        <f t="shared" si="45"/>
        <v>63.24</v>
      </c>
      <c r="BL38" s="27">
        <f t="shared" si="46"/>
        <v>83.64</v>
      </c>
      <c r="BM38" s="27">
        <f t="shared" si="47"/>
        <v>0</v>
      </c>
      <c r="BN38" s="27">
        <f t="shared" si="48"/>
        <v>0</v>
      </c>
      <c r="BO38" s="27">
        <f t="shared" si="49"/>
        <v>0</v>
      </c>
      <c r="BP38" s="27">
        <f t="shared" si="50"/>
        <v>12.31880597014925</v>
      </c>
      <c r="BQ38" s="27">
        <f t="shared" si="51"/>
        <v>69.3791044776119</v>
      </c>
      <c r="BR38" s="27">
        <f t="shared" si="52"/>
        <v>77.09671641791041</v>
      </c>
      <c r="BS38" s="27">
        <f t="shared" si="53"/>
        <v>55.73149253731333</v>
      </c>
      <c r="BT38" s="27">
        <f t="shared" si="54"/>
        <v>20.425522388059612</v>
      </c>
      <c r="BU38" s="27">
        <f t="shared" si="55"/>
        <v>0</v>
      </c>
      <c r="BV38" s="27">
        <f t="shared" si="56"/>
        <v>0</v>
      </c>
      <c r="BW38" s="29">
        <f t="shared" si="57"/>
        <v>18.568656716417912</v>
      </c>
      <c r="BX38" s="29">
        <f t="shared" si="58"/>
        <v>20.531343283582082</v>
      </c>
      <c r="BY38" s="27">
        <f t="shared" si="59"/>
        <v>77.09671641791041</v>
      </c>
    </row>
    <row r="39" spans="7:77" ht="12.75">
      <c r="G39" s="27">
        <f t="shared" si="61"/>
        <v>0</v>
      </c>
      <c r="H39" s="27">
        <f t="shared" si="6"/>
        <v>0</v>
      </c>
      <c r="I39" s="27">
        <f t="shared" si="7"/>
        <v>21.772388059701488</v>
      </c>
      <c r="J39" s="27">
        <f t="shared" si="8"/>
        <v>20.02761194029851</v>
      </c>
      <c r="K39" s="27">
        <f t="shared" si="9"/>
        <v>21.772388059701488</v>
      </c>
      <c r="L39" s="27">
        <f t="shared" si="10"/>
        <v>79.33813432835817</v>
      </c>
      <c r="M39" s="37">
        <f t="shared" si="11"/>
        <v>14.2</v>
      </c>
      <c r="N39" s="37">
        <f t="shared" si="12"/>
        <v>0.4</v>
      </c>
      <c r="O39" s="36">
        <f t="shared" si="60"/>
        <v>0</v>
      </c>
      <c r="P39" s="33">
        <f t="shared" si="13"/>
        <v>13.399999999999999</v>
      </c>
      <c r="Q39" s="27">
        <f t="shared" si="14"/>
        <v>13.799999999999999</v>
      </c>
      <c r="R39" s="27">
        <f t="shared" si="15"/>
        <v>0.4</v>
      </c>
      <c r="S39" s="27">
        <v>2.7</v>
      </c>
      <c r="T39" s="27">
        <v>2.7</v>
      </c>
      <c r="U39" s="27">
        <v>11.4</v>
      </c>
      <c r="V39" s="27">
        <v>11.4</v>
      </c>
      <c r="W39" s="27">
        <v>6.8</v>
      </c>
      <c r="X39" s="27">
        <v>6.8</v>
      </c>
      <c r="Y39" s="27">
        <v>6.8</v>
      </c>
      <c r="Z39" s="27">
        <v>6.8</v>
      </c>
      <c r="AA39" s="27">
        <f t="shared" si="16"/>
        <v>0</v>
      </c>
      <c r="AB39" s="27">
        <v>1.1</v>
      </c>
      <c r="AC39" s="27">
        <v>3.2</v>
      </c>
      <c r="AD39" s="27">
        <v>1.2</v>
      </c>
      <c r="AE39" s="27">
        <v>4.3</v>
      </c>
      <c r="AF39" s="27">
        <v>3</v>
      </c>
      <c r="AG39" s="27">
        <v>3</v>
      </c>
      <c r="AH39" s="27">
        <v>3</v>
      </c>
      <c r="AI39" s="27">
        <f t="shared" si="17"/>
        <v>0</v>
      </c>
      <c r="AJ39" s="27">
        <f t="shared" si="18"/>
        <v>1.1</v>
      </c>
      <c r="AK39" s="27">
        <f t="shared" si="19"/>
        <v>4.3</v>
      </c>
      <c r="AL39" s="27">
        <f t="shared" si="20"/>
        <v>5.5</v>
      </c>
      <c r="AM39" s="27">
        <f t="shared" si="21"/>
        <v>9.8</v>
      </c>
      <c r="AN39" s="27">
        <f t="shared" si="22"/>
        <v>12.8</v>
      </c>
      <c r="AO39" s="27">
        <f t="shared" si="23"/>
        <v>15.8</v>
      </c>
      <c r="AP39" s="27">
        <f t="shared" si="24"/>
        <v>18.8</v>
      </c>
      <c r="AQ39" s="27">
        <f t="shared" si="25"/>
        <v>2.7</v>
      </c>
      <c r="AR39" s="27">
        <f t="shared" si="26"/>
        <v>2.7</v>
      </c>
      <c r="AS39" s="27">
        <f t="shared" si="27"/>
        <v>11.4</v>
      </c>
      <c r="AT39" s="27">
        <f t="shared" si="28"/>
        <v>11.4</v>
      </c>
      <c r="AU39" s="27">
        <f t="shared" si="29"/>
        <v>6.8</v>
      </c>
      <c r="AV39" s="27">
        <f t="shared" si="30"/>
        <v>6.8</v>
      </c>
      <c r="AW39" s="27">
        <f t="shared" si="31"/>
        <v>0</v>
      </c>
      <c r="AX39" s="27">
        <f t="shared" si="32"/>
        <v>0</v>
      </c>
      <c r="AY39" s="27">
        <f t="shared" si="33"/>
        <v>0</v>
      </c>
      <c r="AZ39" s="27">
        <f t="shared" si="34"/>
        <v>1.1</v>
      </c>
      <c r="BA39" s="27">
        <f t="shared" si="35"/>
        <v>4.3</v>
      </c>
      <c r="BB39" s="27">
        <f t="shared" si="36"/>
        <v>5.5</v>
      </c>
      <c r="BC39" s="27">
        <f t="shared" si="37"/>
        <v>9.8</v>
      </c>
      <c r="BD39" s="27">
        <f t="shared" si="38"/>
        <v>12.8</v>
      </c>
      <c r="BE39" s="27">
        <f t="shared" si="39"/>
        <v>0</v>
      </c>
      <c r="BF39" s="27">
        <f t="shared" si="40"/>
        <v>0</v>
      </c>
      <c r="BG39" s="27">
        <f t="shared" si="41"/>
        <v>0</v>
      </c>
      <c r="BH39" s="27">
        <f t="shared" si="42"/>
        <v>2.9700000000000006</v>
      </c>
      <c r="BI39" s="27">
        <f t="shared" si="43"/>
        <v>49.019999999999996</v>
      </c>
      <c r="BJ39" s="27">
        <f t="shared" si="44"/>
        <v>62.7</v>
      </c>
      <c r="BK39" s="27">
        <f t="shared" si="45"/>
        <v>66.64</v>
      </c>
      <c r="BL39" s="27">
        <f t="shared" si="46"/>
        <v>87.04</v>
      </c>
      <c r="BM39" s="27">
        <f t="shared" si="47"/>
        <v>0</v>
      </c>
      <c r="BN39" s="27">
        <f t="shared" si="48"/>
        <v>0</v>
      </c>
      <c r="BO39" s="27">
        <f t="shared" si="49"/>
        <v>0</v>
      </c>
      <c r="BP39" s="27">
        <f t="shared" si="50"/>
        <v>20.97962686567164</v>
      </c>
      <c r="BQ39" s="27">
        <f t="shared" si="51"/>
        <v>73.3712686567164</v>
      </c>
      <c r="BR39" s="27">
        <f t="shared" si="52"/>
        <v>79.33813432835817</v>
      </c>
      <c r="BS39" s="27">
        <f t="shared" si="53"/>
        <v>51.699402985074556</v>
      </c>
      <c r="BT39" s="27">
        <f t="shared" si="54"/>
        <v>12.01656716417903</v>
      </c>
      <c r="BU39" s="27">
        <f t="shared" si="55"/>
        <v>0</v>
      </c>
      <c r="BV39" s="27">
        <f t="shared" si="56"/>
        <v>0</v>
      </c>
      <c r="BW39" s="29">
        <f t="shared" si="57"/>
        <v>20.02761194029851</v>
      </c>
      <c r="BX39" s="29">
        <f t="shared" si="58"/>
        <v>21.772388059701488</v>
      </c>
      <c r="BY39" s="27">
        <f t="shared" si="59"/>
        <v>79.33813432835817</v>
      </c>
    </row>
    <row r="40" spans="7:77" ht="12.75">
      <c r="G40" s="27">
        <f t="shared" si="61"/>
        <v>0</v>
      </c>
      <c r="H40" s="27">
        <f t="shared" si="6"/>
        <v>0</v>
      </c>
      <c r="I40" s="27">
        <f t="shared" si="7"/>
        <v>21.587313432835828</v>
      </c>
      <c r="J40" s="27">
        <f t="shared" si="8"/>
        <v>21.587313432835828</v>
      </c>
      <c r="K40" s="27">
        <f t="shared" si="9"/>
        <v>20.21268656716417</v>
      </c>
      <c r="L40" s="27">
        <f t="shared" si="10"/>
        <v>80.86611940298502</v>
      </c>
      <c r="M40" s="37">
        <f t="shared" si="11"/>
        <v>14.2</v>
      </c>
      <c r="N40" s="37">
        <f t="shared" si="12"/>
        <v>0.4</v>
      </c>
      <c r="O40" s="36">
        <f t="shared" si="60"/>
        <v>0.5</v>
      </c>
      <c r="P40" s="33">
        <f t="shared" si="13"/>
        <v>13.399999999999999</v>
      </c>
      <c r="Q40" s="27">
        <f t="shared" si="14"/>
        <v>13.799999999999999</v>
      </c>
      <c r="R40" s="27">
        <f t="shared" si="15"/>
        <v>0.4</v>
      </c>
      <c r="S40" s="27">
        <v>2.7</v>
      </c>
      <c r="T40" s="27">
        <v>2.7</v>
      </c>
      <c r="U40" s="27">
        <v>11.4</v>
      </c>
      <c r="V40" s="27">
        <v>11.4</v>
      </c>
      <c r="W40" s="27">
        <v>6.8</v>
      </c>
      <c r="X40" s="27">
        <v>6.8</v>
      </c>
      <c r="Y40" s="27">
        <v>6.8</v>
      </c>
      <c r="Z40" s="27">
        <v>6.8</v>
      </c>
      <c r="AA40" s="27">
        <f t="shared" si="16"/>
        <v>0.5</v>
      </c>
      <c r="AB40" s="27">
        <v>1.1</v>
      </c>
      <c r="AC40" s="27">
        <v>3.2</v>
      </c>
      <c r="AD40" s="27">
        <v>1.2</v>
      </c>
      <c r="AE40" s="27">
        <v>4.3</v>
      </c>
      <c r="AF40" s="27">
        <v>3</v>
      </c>
      <c r="AG40" s="27">
        <v>3</v>
      </c>
      <c r="AH40" s="27">
        <v>3</v>
      </c>
      <c r="AI40" s="27">
        <f t="shared" si="17"/>
        <v>0.5</v>
      </c>
      <c r="AJ40" s="27">
        <f t="shared" si="18"/>
        <v>1.6</v>
      </c>
      <c r="AK40" s="27">
        <f t="shared" si="19"/>
        <v>4.8</v>
      </c>
      <c r="AL40" s="27">
        <f t="shared" si="20"/>
        <v>6</v>
      </c>
      <c r="AM40" s="27">
        <f t="shared" si="21"/>
        <v>10.3</v>
      </c>
      <c r="AN40" s="27">
        <f t="shared" si="22"/>
        <v>13.3</v>
      </c>
      <c r="AO40" s="27">
        <f t="shared" si="23"/>
        <v>16.3</v>
      </c>
      <c r="AP40" s="27">
        <f t="shared" si="24"/>
        <v>19.3</v>
      </c>
      <c r="AQ40" s="27">
        <f t="shared" si="25"/>
        <v>2.7</v>
      </c>
      <c r="AR40" s="27">
        <f t="shared" si="26"/>
        <v>2.7</v>
      </c>
      <c r="AS40" s="27">
        <f t="shared" si="27"/>
        <v>11.4</v>
      </c>
      <c r="AT40" s="27">
        <f t="shared" si="28"/>
        <v>11.4</v>
      </c>
      <c r="AU40" s="27">
        <f t="shared" si="29"/>
        <v>6.8</v>
      </c>
      <c r="AV40" s="27">
        <f t="shared" si="30"/>
        <v>6.8</v>
      </c>
      <c r="AW40" s="27">
        <f t="shared" si="31"/>
        <v>0</v>
      </c>
      <c r="AX40" s="27">
        <f t="shared" si="32"/>
        <v>0</v>
      </c>
      <c r="AY40" s="27">
        <f t="shared" si="33"/>
        <v>0.5</v>
      </c>
      <c r="AZ40" s="27">
        <f t="shared" si="34"/>
        <v>1.6</v>
      </c>
      <c r="BA40" s="27">
        <f t="shared" si="35"/>
        <v>4.8</v>
      </c>
      <c r="BB40" s="27">
        <f t="shared" si="36"/>
        <v>6</v>
      </c>
      <c r="BC40" s="27">
        <f t="shared" si="37"/>
        <v>10.3</v>
      </c>
      <c r="BD40" s="27">
        <f t="shared" si="38"/>
        <v>13.3</v>
      </c>
      <c r="BE40" s="27">
        <f t="shared" si="39"/>
        <v>0</v>
      </c>
      <c r="BF40" s="27">
        <f t="shared" si="40"/>
        <v>0</v>
      </c>
      <c r="BG40" s="27">
        <f t="shared" si="41"/>
        <v>1.35</v>
      </c>
      <c r="BH40" s="27">
        <f t="shared" si="42"/>
        <v>4.32</v>
      </c>
      <c r="BI40" s="27">
        <f t="shared" si="43"/>
        <v>54.72</v>
      </c>
      <c r="BJ40" s="27">
        <f t="shared" si="44"/>
        <v>68.4</v>
      </c>
      <c r="BK40" s="27">
        <f t="shared" si="45"/>
        <v>70.04</v>
      </c>
      <c r="BL40" s="27">
        <f t="shared" si="46"/>
        <v>90.44</v>
      </c>
      <c r="BM40" s="27">
        <f t="shared" si="47"/>
        <v>0</v>
      </c>
      <c r="BN40" s="27">
        <f t="shared" si="48"/>
        <v>0</v>
      </c>
      <c r="BO40" s="27">
        <f t="shared" si="49"/>
        <v>10.106343283582085</v>
      </c>
      <c r="BP40" s="27">
        <f t="shared" si="50"/>
        <v>29.37029850746267</v>
      </c>
      <c r="BQ40" s="27">
        <f t="shared" si="51"/>
        <v>76.77089552238802</v>
      </c>
      <c r="BR40" s="27">
        <f t="shared" si="52"/>
        <v>80.86611940298502</v>
      </c>
      <c r="BS40" s="27">
        <f t="shared" si="53"/>
        <v>46.520671641790926</v>
      </c>
      <c r="BT40" s="27">
        <f t="shared" si="54"/>
        <v>2.1587313432834705</v>
      </c>
      <c r="BU40" s="27">
        <f t="shared" si="55"/>
        <v>0</v>
      </c>
      <c r="BV40" s="27">
        <f t="shared" si="56"/>
        <v>0</v>
      </c>
      <c r="BW40" s="29">
        <f t="shared" si="57"/>
        <v>21.587313432835828</v>
      </c>
      <c r="BX40" s="29">
        <f t="shared" si="58"/>
        <v>20.21268656716417</v>
      </c>
      <c r="BY40" s="27">
        <f t="shared" si="59"/>
        <v>80.86611940298502</v>
      </c>
    </row>
    <row r="41" spans="7:77" ht="12.75">
      <c r="G41" s="27">
        <f t="shared" si="61"/>
        <v>0</v>
      </c>
      <c r="H41" s="27">
        <f t="shared" si="6"/>
        <v>0</v>
      </c>
      <c r="I41" s="27">
        <f t="shared" si="7"/>
        <v>23.14701492537314</v>
      </c>
      <c r="J41" s="27">
        <f t="shared" si="8"/>
        <v>23.14701492537314</v>
      </c>
      <c r="K41" s="27">
        <f t="shared" si="9"/>
        <v>18.65298507462686</v>
      </c>
      <c r="L41" s="27">
        <f t="shared" si="10"/>
        <v>80.83440298507458</v>
      </c>
      <c r="M41" s="37">
        <f t="shared" si="11"/>
        <v>14.2</v>
      </c>
      <c r="N41" s="37">
        <f t="shared" si="12"/>
        <v>0.4</v>
      </c>
      <c r="O41" s="36">
        <f t="shared" si="60"/>
        <v>1</v>
      </c>
      <c r="P41" s="33">
        <f t="shared" si="13"/>
        <v>13.399999999999999</v>
      </c>
      <c r="Q41" s="27">
        <f t="shared" si="14"/>
        <v>13.799999999999999</v>
      </c>
      <c r="R41" s="27">
        <f t="shared" si="15"/>
        <v>0.4</v>
      </c>
      <c r="S41" s="27">
        <v>2.7</v>
      </c>
      <c r="T41" s="27">
        <v>2.7</v>
      </c>
      <c r="U41" s="27">
        <v>11.4</v>
      </c>
      <c r="V41" s="27">
        <v>11.4</v>
      </c>
      <c r="W41" s="27">
        <v>6.8</v>
      </c>
      <c r="X41" s="27">
        <v>6.8</v>
      </c>
      <c r="Y41" s="27">
        <v>6.8</v>
      </c>
      <c r="Z41" s="27">
        <v>6.8</v>
      </c>
      <c r="AA41" s="27">
        <f t="shared" si="16"/>
        <v>1</v>
      </c>
      <c r="AB41" s="27">
        <v>1.1</v>
      </c>
      <c r="AC41" s="27">
        <v>3.2</v>
      </c>
      <c r="AD41" s="27">
        <v>1.2</v>
      </c>
      <c r="AE41" s="27">
        <v>4.3</v>
      </c>
      <c r="AF41" s="27">
        <v>3</v>
      </c>
      <c r="AG41" s="27">
        <v>3</v>
      </c>
      <c r="AH41" s="27">
        <v>3</v>
      </c>
      <c r="AI41" s="27">
        <f t="shared" si="17"/>
        <v>1</v>
      </c>
      <c r="AJ41" s="27">
        <f t="shared" si="18"/>
        <v>2.1</v>
      </c>
      <c r="AK41" s="27">
        <f t="shared" si="19"/>
        <v>5.3</v>
      </c>
      <c r="AL41" s="27">
        <f t="shared" si="20"/>
        <v>6.5</v>
      </c>
      <c r="AM41" s="27">
        <f t="shared" si="21"/>
        <v>10.8</v>
      </c>
      <c r="AN41" s="27">
        <f t="shared" si="22"/>
        <v>13.8</v>
      </c>
      <c r="AO41" s="27">
        <f t="shared" si="23"/>
        <v>16.8</v>
      </c>
      <c r="AP41" s="27">
        <f t="shared" si="24"/>
        <v>19.8</v>
      </c>
      <c r="AQ41" s="27">
        <f t="shared" si="25"/>
        <v>2.7</v>
      </c>
      <c r="AR41" s="27">
        <f t="shared" si="26"/>
        <v>2.7</v>
      </c>
      <c r="AS41" s="27">
        <f t="shared" si="27"/>
        <v>11.4</v>
      </c>
      <c r="AT41" s="27">
        <f t="shared" si="28"/>
        <v>11.4</v>
      </c>
      <c r="AU41" s="27">
        <f t="shared" si="29"/>
        <v>6.8</v>
      </c>
      <c r="AV41" s="27">
        <f t="shared" si="30"/>
        <v>6.8</v>
      </c>
      <c r="AW41" s="27">
        <f t="shared" si="31"/>
        <v>0</v>
      </c>
      <c r="AX41" s="27">
        <f t="shared" si="32"/>
        <v>0</v>
      </c>
      <c r="AY41" s="27">
        <f t="shared" si="33"/>
        <v>1</v>
      </c>
      <c r="AZ41" s="27">
        <f t="shared" si="34"/>
        <v>2.1</v>
      </c>
      <c r="BA41" s="27">
        <f t="shared" si="35"/>
        <v>5.3</v>
      </c>
      <c r="BB41" s="27">
        <f t="shared" si="36"/>
        <v>6.5</v>
      </c>
      <c r="BC41" s="27">
        <f t="shared" si="37"/>
        <v>10.8</v>
      </c>
      <c r="BD41" s="27">
        <f t="shared" si="38"/>
        <v>13.8</v>
      </c>
      <c r="BE41" s="27">
        <f t="shared" si="39"/>
        <v>0</v>
      </c>
      <c r="BF41" s="27">
        <f t="shared" si="40"/>
        <v>0</v>
      </c>
      <c r="BG41" s="27">
        <f t="shared" si="41"/>
        <v>2.7</v>
      </c>
      <c r="BH41" s="27">
        <f t="shared" si="42"/>
        <v>5.670000000000001</v>
      </c>
      <c r="BI41" s="27">
        <f t="shared" si="43"/>
        <v>60.42</v>
      </c>
      <c r="BJ41" s="27">
        <f t="shared" si="44"/>
        <v>74.10000000000001</v>
      </c>
      <c r="BK41" s="27">
        <f t="shared" si="45"/>
        <v>73.44</v>
      </c>
      <c r="BL41" s="27">
        <f t="shared" si="46"/>
        <v>93.84</v>
      </c>
      <c r="BM41" s="27">
        <f t="shared" si="47"/>
        <v>0</v>
      </c>
      <c r="BN41" s="27">
        <f t="shared" si="48"/>
        <v>0</v>
      </c>
      <c r="BO41" s="27">
        <f t="shared" si="49"/>
        <v>18.65298507462686</v>
      </c>
      <c r="BP41" s="27">
        <f t="shared" si="50"/>
        <v>36.20126865671641</v>
      </c>
      <c r="BQ41" s="27">
        <f t="shared" si="51"/>
        <v>78.61082089552235</v>
      </c>
      <c r="BR41" s="27">
        <f t="shared" si="52"/>
        <v>80.83440298507458</v>
      </c>
      <c r="BS41" s="27">
        <f t="shared" si="53"/>
        <v>39.78223880597005</v>
      </c>
      <c r="BT41" s="27">
        <f t="shared" si="54"/>
        <v>-9.25880597014936</v>
      </c>
      <c r="BU41" s="27">
        <f t="shared" si="55"/>
        <v>0</v>
      </c>
      <c r="BV41" s="27">
        <f t="shared" si="56"/>
        <v>0</v>
      </c>
      <c r="BW41" s="29">
        <f t="shared" si="57"/>
        <v>23.14701492537314</v>
      </c>
      <c r="BX41" s="29">
        <f t="shared" si="58"/>
        <v>18.65298507462686</v>
      </c>
      <c r="BY41" s="27">
        <f t="shared" si="59"/>
        <v>80.83440298507458</v>
      </c>
    </row>
    <row r="42" spans="7:77" ht="12.75">
      <c r="G42" s="27">
        <f t="shared" si="61"/>
        <v>1.5</v>
      </c>
      <c r="H42" s="27">
        <f t="shared" si="6"/>
        <v>0</v>
      </c>
      <c r="I42" s="27">
        <f t="shared" si="7"/>
        <v>17.549999999999997</v>
      </c>
      <c r="J42" s="27">
        <f t="shared" si="8"/>
        <v>17.450000000000003</v>
      </c>
      <c r="K42" s="27">
        <f t="shared" si="9"/>
        <v>17.549999999999997</v>
      </c>
      <c r="L42" s="27">
        <f t="shared" si="10"/>
        <v>82.43999999999997</v>
      </c>
      <c r="M42" s="37">
        <f t="shared" si="11"/>
        <v>14.2</v>
      </c>
      <c r="N42" s="37">
        <f t="shared" si="12"/>
        <v>0.4</v>
      </c>
      <c r="O42" s="36">
        <f t="shared" si="60"/>
        <v>1.5</v>
      </c>
      <c r="P42" s="33">
        <f t="shared" si="13"/>
        <v>13.399999999999999</v>
      </c>
      <c r="Q42" s="27">
        <f t="shared" si="14"/>
        <v>13.799999999999999</v>
      </c>
      <c r="R42" s="27">
        <f t="shared" si="15"/>
        <v>0.4</v>
      </c>
      <c r="S42" s="27">
        <v>2.7</v>
      </c>
      <c r="T42" s="27">
        <v>2.7</v>
      </c>
      <c r="U42" s="27">
        <v>11.4</v>
      </c>
      <c r="V42" s="27">
        <v>11.4</v>
      </c>
      <c r="W42" s="27">
        <v>6.8</v>
      </c>
      <c r="X42" s="27">
        <v>6.8</v>
      </c>
      <c r="Y42" s="27">
        <v>6.8</v>
      </c>
      <c r="Z42" s="27">
        <v>6.8</v>
      </c>
      <c r="AA42" s="27">
        <f t="shared" si="16"/>
        <v>1.5</v>
      </c>
      <c r="AB42" s="27">
        <v>1.1</v>
      </c>
      <c r="AC42" s="27">
        <v>3.2</v>
      </c>
      <c r="AD42" s="27">
        <v>1.2</v>
      </c>
      <c r="AE42" s="27">
        <v>4.3</v>
      </c>
      <c r="AF42" s="27">
        <v>3</v>
      </c>
      <c r="AG42" s="27">
        <v>3</v>
      </c>
      <c r="AH42" s="27">
        <v>3</v>
      </c>
      <c r="AI42" s="27">
        <f t="shared" si="17"/>
        <v>1.5</v>
      </c>
      <c r="AJ42" s="27">
        <f t="shared" si="18"/>
        <v>2.6</v>
      </c>
      <c r="AK42" s="27">
        <f t="shared" si="19"/>
        <v>5.8</v>
      </c>
      <c r="AL42" s="27">
        <f t="shared" si="20"/>
        <v>7</v>
      </c>
      <c r="AM42" s="27">
        <f t="shared" si="21"/>
        <v>11.3</v>
      </c>
      <c r="AN42" s="27">
        <f t="shared" si="22"/>
        <v>14.3</v>
      </c>
      <c r="AO42" s="27">
        <f t="shared" si="23"/>
        <v>17.3</v>
      </c>
      <c r="AP42" s="27">
        <f t="shared" si="24"/>
        <v>20.3</v>
      </c>
      <c r="AQ42" s="27">
        <f t="shared" si="25"/>
        <v>2.7</v>
      </c>
      <c r="AR42" s="27">
        <f t="shared" si="26"/>
        <v>2.7</v>
      </c>
      <c r="AS42" s="27">
        <f t="shared" si="27"/>
        <v>11.4</v>
      </c>
      <c r="AT42" s="27">
        <f t="shared" si="28"/>
        <v>11.4</v>
      </c>
      <c r="AU42" s="27">
        <f t="shared" si="29"/>
        <v>6.8</v>
      </c>
      <c r="AV42" s="27">
        <f t="shared" si="30"/>
        <v>0</v>
      </c>
      <c r="AW42" s="27">
        <f t="shared" si="31"/>
        <v>0</v>
      </c>
      <c r="AX42" s="27">
        <f t="shared" si="32"/>
        <v>0</v>
      </c>
      <c r="AY42" s="27">
        <f t="shared" si="33"/>
        <v>1.5</v>
      </c>
      <c r="AZ42" s="27">
        <f t="shared" si="34"/>
        <v>2.6</v>
      </c>
      <c r="BA42" s="27">
        <f t="shared" si="35"/>
        <v>5.8</v>
      </c>
      <c r="BB42" s="27">
        <f t="shared" si="36"/>
        <v>7</v>
      </c>
      <c r="BC42" s="27">
        <f t="shared" si="37"/>
        <v>11.3</v>
      </c>
      <c r="BD42" s="27">
        <f t="shared" si="38"/>
        <v>0</v>
      </c>
      <c r="BE42" s="27">
        <f t="shared" si="39"/>
        <v>0</v>
      </c>
      <c r="BF42" s="27">
        <f t="shared" si="40"/>
        <v>0</v>
      </c>
      <c r="BG42" s="27">
        <f t="shared" si="41"/>
        <v>4.050000000000001</v>
      </c>
      <c r="BH42" s="27">
        <f t="shared" si="42"/>
        <v>7.0200000000000005</v>
      </c>
      <c r="BI42" s="27">
        <f t="shared" si="43"/>
        <v>66.12</v>
      </c>
      <c r="BJ42" s="27">
        <f t="shared" si="44"/>
        <v>79.8</v>
      </c>
      <c r="BK42" s="27">
        <f t="shared" si="45"/>
        <v>76.84</v>
      </c>
      <c r="BL42" s="27">
        <f t="shared" si="46"/>
        <v>0</v>
      </c>
      <c r="BM42" s="27">
        <f t="shared" si="47"/>
        <v>0</v>
      </c>
      <c r="BN42" s="27">
        <f t="shared" si="48"/>
        <v>0</v>
      </c>
      <c r="BO42" s="27">
        <f t="shared" si="49"/>
        <v>26.324999999999996</v>
      </c>
      <c r="BP42" s="27">
        <f t="shared" si="50"/>
        <v>42.66</v>
      </c>
      <c r="BQ42" s="27">
        <f t="shared" si="51"/>
        <v>81.53999999999998</v>
      </c>
      <c r="BR42" s="27">
        <f t="shared" si="52"/>
        <v>82.43999999999997</v>
      </c>
      <c r="BS42" s="27">
        <f t="shared" si="53"/>
        <v>36.644999999999925</v>
      </c>
      <c r="BT42" s="27">
        <f t="shared" si="54"/>
        <v>0</v>
      </c>
      <c r="BU42" s="27">
        <f t="shared" si="55"/>
        <v>0</v>
      </c>
      <c r="BV42" s="27">
        <f t="shared" si="56"/>
        <v>0</v>
      </c>
      <c r="BW42" s="29">
        <f t="shared" si="57"/>
        <v>17.450000000000003</v>
      </c>
      <c r="BX42" s="29">
        <f t="shared" si="58"/>
        <v>17.549999999999997</v>
      </c>
      <c r="BY42" s="27">
        <f t="shared" si="59"/>
        <v>82.43999999999997</v>
      </c>
    </row>
    <row r="43" spans="7:77" ht="12.75">
      <c r="G43" s="27">
        <f t="shared" si="61"/>
        <v>0</v>
      </c>
      <c r="H43" s="27">
        <f t="shared" si="6"/>
        <v>0</v>
      </c>
      <c r="I43" s="27">
        <f t="shared" si="7"/>
        <v>18.75597014925373</v>
      </c>
      <c r="J43" s="27">
        <f t="shared" si="8"/>
        <v>18.75597014925373</v>
      </c>
      <c r="K43" s="27">
        <f t="shared" si="9"/>
        <v>16.24402985074627</v>
      </c>
      <c r="L43" s="27">
        <f t="shared" si="10"/>
        <v>82.0873880597015</v>
      </c>
      <c r="M43" s="37">
        <f t="shared" si="11"/>
        <v>14.2</v>
      </c>
      <c r="N43" s="37">
        <f t="shared" si="12"/>
        <v>0.4</v>
      </c>
      <c r="O43" s="36">
        <f t="shared" si="60"/>
        <v>2</v>
      </c>
      <c r="P43" s="33">
        <f t="shared" si="13"/>
        <v>13.399999999999999</v>
      </c>
      <c r="Q43" s="27">
        <f t="shared" si="14"/>
        <v>13.799999999999999</v>
      </c>
      <c r="R43" s="27">
        <f t="shared" si="15"/>
        <v>0.4</v>
      </c>
      <c r="S43" s="27">
        <v>2.7</v>
      </c>
      <c r="T43" s="27">
        <v>2.7</v>
      </c>
      <c r="U43" s="27">
        <v>11.4</v>
      </c>
      <c r="V43" s="27">
        <v>11.4</v>
      </c>
      <c r="W43" s="27">
        <v>6.8</v>
      </c>
      <c r="X43" s="27">
        <v>6.8</v>
      </c>
      <c r="Y43" s="27">
        <v>6.8</v>
      </c>
      <c r="Z43" s="27">
        <v>6.8</v>
      </c>
      <c r="AA43" s="27">
        <f t="shared" si="16"/>
        <v>2</v>
      </c>
      <c r="AB43" s="27">
        <v>1.1</v>
      </c>
      <c r="AC43" s="27">
        <v>3.2</v>
      </c>
      <c r="AD43" s="27">
        <v>1.2</v>
      </c>
      <c r="AE43" s="27">
        <v>4.3</v>
      </c>
      <c r="AF43" s="27">
        <v>3</v>
      </c>
      <c r="AG43" s="27">
        <v>3</v>
      </c>
      <c r="AH43" s="27">
        <v>3</v>
      </c>
      <c r="AI43" s="27">
        <f t="shared" si="17"/>
        <v>2</v>
      </c>
      <c r="AJ43" s="27">
        <f t="shared" si="18"/>
        <v>3.1</v>
      </c>
      <c r="AK43" s="27">
        <f t="shared" si="19"/>
        <v>6.3</v>
      </c>
      <c r="AL43" s="27">
        <f t="shared" si="20"/>
        <v>7.5</v>
      </c>
      <c r="AM43" s="27">
        <f t="shared" si="21"/>
        <v>11.8</v>
      </c>
      <c r="AN43" s="27">
        <f t="shared" si="22"/>
        <v>14.8</v>
      </c>
      <c r="AO43" s="27">
        <f t="shared" si="23"/>
        <v>17.8</v>
      </c>
      <c r="AP43" s="27">
        <f t="shared" si="24"/>
        <v>20.8</v>
      </c>
      <c r="AQ43" s="27">
        <f t="shared" si="25"/>
        <v>2.7</v>
      </c>
      <c r="AR43" s="27">
        <f t="shared" si="26"/>
        <v>2.7</v>
      </c>
      <c r="AS43" s="27">
        <f t="shared" si="27"/>
        <v>11.4</v>
      </c>
      <c r="AT43" s="27">
        <f t="shared" si="28"/>
        <v>11.4</v>
      </c>
      <c r="AU43" s="27">
        <f t="shared" si="29"/>
        <v>6.8</v>
      </c>
      <c r="AV43" s="27">
        <f t="shared" si="30"/>
        <v>0</v>
      </c>
      <c r="AW43" s="27">
        <f t="shared" si="31"/>
        <v>0</v>
      </c>
      <c r="AX43" s="27">
        <f t="shared" si="32"/>
        <v>0</v>
      </c>
      <c r="AY43" s="27">
        <f t="shared" si="33"/>
        <v>2</v>
      </c>
      <c r="AZ43" s="27">
        <f t="shared" si="34"/>
        <v>3.1</v>
      </c>
      <c r="BA43" s="27">
        <f t="shared" si="35"/>
        <v>6.3</v>
      </c>
      <c r="BB43" s="27">
        <f t="shared" si="36"/>
        <v>7.5</v>
      </c>
      <c r="BC43" s="27">
        <f t="shared" si="37"/>
        <v>11.8</v>
      </c>
      <c r="BD43" s="27">
        <f t="shared" si="38"/>
        <v>0</v>
      </c>
      <c r="BE43" s="27">
        <f t="shared" si="39"/>
        <v>0</v>
      </c>
      <c r="BF43" s="27">
        <f t="shared" si="40"/>
        <v>0</v>
      </c>
      <c r="BG43" s="27">
        <f t="shared" si="41"/>
        <v>5.4</v>
      </c>
      <c r="BH43" s="27">
        <f t="shared" si="42"/>
        <v>8.370000000000001</v>
      </c>
      <c r="BI43" s="27">
        <f t="shared" si="43"/>
        <v>71.82</v>
      </c>
      <c r="BJ43" s="27">
        <f t="shared" si="44"/>
        <v>85.5</v>
      </c>
      <c r="BK43" s="27">
        <f t="shared" si="45"/>
        <v>80.24000000000001</v>
      </c>
      <c r="BL43" s="27">
        <f t="shared" si="46"/>
        <v>0</v>
      </c>
      <c r="BM43" s="27">
        <f t="shared" si="47"/>
        <v>0</v>
      </c>
      <c r="BN43" s="27">
        <f t="shared" si="48"/>
        <v>0</v>
      </c>
      <c r="BO43" s="27">
        <f t="shared" si="49"/>
        <v>32.48805970149254</v>
      </c>
      <c r="BP43" s="27">
        <f t="shared" si="50"/>
        <v>47.38649253731344</v>
      </c>
      <c r="BQ43" s="27">
        <f t="shared" si="51"/>
        <v>82.0873880597015</v>
      </c>
      <c r="BR43" s="27">
        <f t="shared" si="52"/>
        <v>81.420223880597</v>
      </c>
      <c r="BS43" s="27">
        <f t="shared" si="53"/>
        <v>30.009552238805952</v>
      </c>
      <c r="BT43" s="27">
        <f t="shared" si="54"/>
        <v>0</v>
      </c>
      <c r="BU43" s="27">
        <f t="shared" si="55"/>
        <v>0</v>
      </c>
      <c r="BV43" s="27">
        <f t="shared" si="56"/>
        <v>0</v>
      </c>
      <c r="BW43" s="29">
        <f t="shared" si="57"/>
        <v>18.75597014925373</v>
      </c>
      <c r="BX43" s="29">
        <f t="shared" si="58"/>
        <v>16.24402985074627</v>
      </c>
      <c r="BY43" s="27">
        <f t="shared" si="59"/>
        <v>82.0873880597015</v>
      </c>
    </row>
    <row r="44" spans="7:77" ht="12.75">
      <c r="G44" s="27">
        <f t="shared" si="61"/>
        <v>0</v>
      </c>
      <c r="H44" s="27">
        <f t="shared" si="6"/>
        <v>0</v>
      </c>
      <c r="I44" s="27">
        <f t="shared" si="7"/>
        <v>20.061940298507462</v>
      </c>
      <c r="J44" s="27">
        <f t="shared" si="8"/>
        <v>20.061940298507462</v>
      </c>
      <c r="K44" s="27">
        <f t="shared" si="9"/>
        <v>14.938059701492538</v>
      </c>
      <c r="L44" s="27">
        <f t="shared" si="10"/>
        <v>81.32880597014926</v>
      </c>
      <c r="M44" s="37">
        <f t="shared" si="11"/>
        <v>14.2</v>
      </c>
      <c r="N44" s="37">
        <f t="shared" si="12"/>
        <v>0.4</v>
      </c>
      <c r="O44" s="36">
        <f t="shared" si="60"/>
        <v>2.5</v>
      </c>
      <c r="P44" s="33">
        <f t="shared" si="13"/>
        <v>13.399999999999999</v>
      </c>
      <c r="Q44" s="27">
        <f t="shared" si="14"/>
        <v>13.799999999999999</v>
      </c>
      <c r="R44" s="27">
        <f t="shared" si="15"/>
        <v>0.4</v>
      </c>
      <c r="S44" s="27">
        <v>2.7</v>
      </c>
      <c r="T44" s="27">
        <v>2.7</v>
      </c>
      <c r="U44" s="27">
        <v>11.4</v>
      </c>
      <c r="V44" s="27">
        <v>11.4</v>
      </c>
      <c r="W44" s="27">
        <v>6.8</v>
      </c>
      <c r="X44" s="27">
        <v>6.8</v>
      </c>
      <c r="Y44" s="27">
        <v>6.8</v>
      </c>
      <c r="Z44" s="27">
        <v>6.8</v>
      </c>
      <c r="AA44" s="27">
        <f t="shared" si="16"/>
        <v>2.5</v>
      </c>
      <c r="AB44" s="27">
        <v>1.1</v>
      </c>
      <c r="AC44" s="27">
        <v>3.2</v>
      </c>
      <c r="AD44" s="27">
        <v>1.2</v>
      </c>
      <c r="AE44" s="27">
        <v>4.3</v>
      </c>
      <c r="AF44" s="27">
        <v>3</v>
      </c>
      <c r="AG44" s="27">
        <v>3</v>
      </c>
      <c r="AH44" s="27">
        <v>3</v>
      </c>
      <c r="AI44" s="27">
        <f t="shared" si="17"/>
        <v>2.5</v>
      </c>
      <c r="AJ44" s="27">
        <f t="shared" si="18"/>
        <v>3.6</v>
      </c>
      <c r="AK44" s="27">
        <f t="shared" si="19"/>
        <v>6.8</v>
      </c>
      <c r="AL44" s="27">
        <f t="shared" si="20"/>
        <v>8</v>
      </c>
      <c r="AM44" s="27">
        <f t="shared" si="21"/>
        <v>12.3</v>
      </c>
      <c r="AN44" s="27">
        <f t="shared" si="22"/>
        <v>15.3</v>
      </c>
      <c r="AO44" s="27">
        <f t="shared" si="23"/>
        <v>18.3</v>
      </c>
      <c r="AP44" s="27">
        <f t="shared" si="24"/>
        <v>21.3</v>
      </c>
      <c r="AQ44" s="27">
        <f t="shared" si="25"/>
        <v>2.7</v>
      </c>
      <c r="AR44" s="27">
        <f t="shared" si="26"/>
        <v>2.7</v>
      </c>
      <c r="AS44" s="27">
        <f t="shared" si="27"/>
        <v>11.4</v>
      </c>
      <c r="AT44" s="27">
        <f t="shared" si="28"/>
        <v>11.4</v>
      </c>
      <c r="AU44" s="27">
        <f t="shared" si="29"/>
        <v>6.8</v>
      </c>
      <c r="AV44" s="27">
        <f t="shared" si="30"/>
        <v>0</v>
      </c>
      <c r="AW44" s="27">
        <f t="shared" si="31"/>
        <v>0</v>
      </c>
      <c r="AX44" s="27">
        <f t="shared" si="32"/>
        <v>0</v>
      </c>
      <c r="AY44" s="27">
        <f t="shared" si="33"/>
        <v>2.5</v>
      </c>
      <c r="AZ44" s="27">
        <f t="shared" si="34"/>
        <v>3.6</v>
      </c>
      <c r="BA44" s="27">
        <f t="shared" si="35"/>
        <v>6.8</v>
      </c>
      <c r="BB44" s="27">
        <f t="shared" si="36"/>
        <v>8</v>
      </c>
      <c r="BC44" s="27">
        <f t="shared" si="37"/>
        <v>12.3</v>
      </c>
      <c r="BD44" s="27">
        <f t="shared" si="38"/>
        <v>0</v>
      </c>
      <c r="BE44" s="27">
        <f t="shared" si="39"/>
        <v>0</v>
      </c>
      <c r="BF44" s="27">
        <f t="shared" si="40"/>
        <v>0</v>
      </c>
      <c r="BG44" s="27">
        <f t="shared" si="41"/>
        <v>6.75</v>
      </c>
      <c r="BH44" s="27">
        <f t="shared" si="42"/>
        <v>9.72</v>
      </c>
      <c r="BI44" s="27">
        <f t="shared" si="43"/>
        <v>77.52</v>
      </c>
      <c r="BJ44" s="27">
        <f t="shared" si="44"/>
        <v>91.2</v>
      </c>
      <c r="BK44" s="27">
        <f t="shared" si="45"/>
        <v>83.64</v>
      </c>
      <c r="BL44" s="27">
        <f t="shared" si="46"/>
        <v>0</v>
      </c>
      <c r="BM44" s="27">
        <f t="shared" si="47"/>
        <v>0</v>
      </c>
      <c r="BN44" s="27">
        <f t="shared" si="48"/>
        <v>0</v>
      </c>
      <c r="BO44" s="27">
        <f t="shared" si="49"/>
        <v>37.34514925373134</v>
      </c>
      <c r="BP44" s="27">
        <f t="shared" si="50"/>
        <v>50.80701492537314</v>
      </c>
      <c r="BQ44" s="27">
        <f t="shared" si="51"/>
        <v>81.32880597014926</v>
      </c>
      <c r="BR44" s="27">
        <f t="shared" si="52"/>
        <v>79.0944776119403</v>
      </c>
      <c r="BS44" s="27">
        <f t="shared" si="53"/>
        <v>22.068134328358184</v>
      </c>
      <c r="BT44" s="27">
        <f t="shared" si="54"/>
        <v>0</v>
      </c>
      <c r="BU44" s="27">
        <f t="shared" si="55"/>
        <v>0</v>
      </c>
      <c r="BV44" s="27">
        <f t="shared" si="56"/>
        <v>0</v>
      </c>
      <c r="BW44" s="29">
        <f t="shared" si="57"/>
        <v>20.061940298507462</v>
      </c>
      <c r="BX44" s="29">
        <f t="shared" si="58"/>
        <v>14.938059701492538</v>
      </c>
      <c r="BY44" s="27">
        <f t="shared" si="59"/>
        <v>81.32880597014926</v>
      </c>
    </row>
    <row r="45" spans="7:77" ht="12.75">
      <c r="G45" s="27">
        <f t="shared" si="61"/>
        <v>0</v>
      </c>
      <c r="H45" s="27">
        <f t="shared" si="6"/>
        <v>0</v>
      </c>
      <c r="I45" s="27">
        <f t="shared" si="7"/>
        <v>21.3679104477612</v>
      </c>
      <c r="J45" s="27">
        <f t="shared" si="8"/>
        <v>21.3679104477612</v>
      </c>
      <c r="K45" s="27">
        <f t="shared" si="9"/>
        <v>13.6320895522388</v>
      </c>
      <c r="L45" s="27">
        <f t="shared" si="10"/>
        <v>79.26425373134323</v>
      </c>
      <c r="M45" s="37">
        <f t="shared" si="11"/>
        <v>14.2</v>
      </c>
      <c r="N45" s="37">
        <f t="shared" si="12"/>
        <v>0.4</v>
      </c>
      <c r="O45" s="36">
        <f t="shared" si="60"/>
        <v>3</v>
      </c>
      <c r="P45" s="33">
        <f t="shared" si="13"/>
        <v>13.399999999999999</v>
      </c>
      <c r="Q45" s="27">
        <f t="shared" si="14"/>
        <v>13.799999999999999</v>
      </c>
      <c r="R45" s="27">
        <f t="shared" si="15"/>
        <v>0.4</v>
      </c>
      <c r="S45" s="27">
        <v>2.7</v>
      </c>
      <c r="T45" s="27">
        <v>2.7</v>
      </c>
      <c r="U45" s="27">
        <v>11.4</v>
      </c>
      <c r="V45" s="27">
        <v>11.4</v>
      </c>
      <c r="W45" s="27">
        <v>6.8</v>
      </c>
      <c r="X45" s="27">
        <v>6.8</v>
      </c>
      <c r="Y45" s="27">
        <v>6.8</v>
      </c>
      <c r="Z45" s="27">
        <v>6.8</v>
      </c>
      <c r="AA45" s="27">
        <f t="shared" si="16"/>
        <v>3</v>
      </c>
      <c r="AB45" s="27">
        <v>1.1</v>
      </c>
      <c r="AC45" s="27">
        <v>3.2</v>
      </c>
      <c r="AD45" s="27">
        <v>1.2</v>
      </c>
      <c r="AE45" s="27">
        <v>4.3</v>
      </c>
      <c r="AF45" s="27">
        <v>3</v>
      </c>
      <c r="AG45" s="27">
        <v>3</v>
      </c>
      <c r="AH45" s="27">
        <v>3</v>
      </c>
      <c r="AI45" s="27">
        <f t="shared" si="17"/>
        <v>3</v>
      </c>
      <c r="AJ45" s="27">
        <f t="shared" si="18"/>
        <v>4.1</v>
      </c>
      <c r="AK45" s="27">
        <f t="shared" si="19"/>
        <v>7.3</v>
      </c>
      <c r="AL45" s="27">
        <f t="shared" si="20"/>
        <v>8.5</v>
      </c>
      <c r="AM45" s="27">
        <f t="shared" si="21"/>
        <v>12.8</v>
      </c>
      <c r="AN45" s="27">
        <f t="shared" si="22"/>
        <v>15.8</v>
      </c>
      <c r="AO45" s="27">
        <f t="shared" si="23"/>
        <v>18.8</v>
      </c>
      <c r="AP45" s="27">
        <f t="shared" si="24"/>
        <v>21.8</v>
      </c>
      <c r="AQ45" s="27">
        <f t="shared" si="25"/>
        <v>2.7</v>
      </c>
      <c r="AR45" s="27">
        <f t="shared" si="26"/>
        <v>2.7</v>
      </c>
      <c r="AS45" s="27">
        <f t="shared" si="27"/>
        <v>11.4</v>
      </c>
      <c r="AT45" s="27">
        <f t="shared" si="28"/>
        <v>11.4</v>
      </c>
      <c r="AU45" s="27">
        <f t="shared" si="29"/>
        <v>6.8</v>
      </c>
      <c r="AV45" s="27">
        <f t="shared" si="30"/>
        <v>0</v>
      </c>
      <c r="AW45" s="27">
        <f t="shared" si="31"/>
        <v>0</v>
      </c>
      <c r="AX45" s="27">
        <f t="shared" si="32"/>
        <v>0</v>
      </c>
      <c r="AY45" s="27">
        <f t="shared" si="33"/>
        <v>3</v>
      </c>
      <c r="AZ45" s="27">
        <f t="shared" si="34"/>
        <v>4.1</v>
      </c>
      <c r="BA45" s="27">
        <f t="shared" si="35"/>
        <v>7.3</v>
      </c>
      <c r="BB45" s="27">
        <f t="shared" si="36"/>
        <v>8.5</v>
      </c>
      <c r="BC45" s="27">
        <f t="shared" si="37"/>
        <v>12.8</v>
      </c>
      <c r="BD45" s="27">
        <f t="shared" si="38"/>
        <v>0</v>
      </c>
      <c r="BE45" s="27">
        <f t="shared" si="39"/>
        <v>0</v>
      </c>
      <c r="BF45" s="27">
        <f t="shared" si="40"/>
        <v>0</v>
      </c>
      <c r="BG45" s="27">
        <f t="shared" si="41"/>
        <v>8.100000000000001</v>
      </c>
      <c r="BH45" s="27">
        <f t="shared" si="42"/>
        <v>11.07</v>
      </c>
      <c r="BI45" s="27">
        <f t="shared" si="43"/>
        <v>83.22</v>
      </c>
      <c r="BJ45" s="27">
        <f t="shared" si="44"/>
        <v>96.9</v>
      </c>
      <c r="BK45" s="27">
        <f t="shared" si="45"/>
        <v>87.04</v>
      </c>
      <c r="BL45" s="27">
        <f t="shared" si="46"/>
        <v>0</v>
      </c>
      <c r="BM45" s="27">
        <f t="shared" si="47"/>
        <v>0</v>
      </c>
      <c r="BN45" s="27">
        <f t="shared" si="48"/>
        <v>0</v>
      </c>
      <c r="BO45" s="27">
        <f t="shared" si="49"/>
        <v>40.8962686567164</v>
      </c>
      <c r="BP45" s="27">
        <f t="shared" si="50"/>
        <v>52.92156716417907</v>
      </c>
      <c r="BQ45" s="27">
        <f t="shared" si="51"/>
        <v>79.26425373134323</v>
      </c>
      <c r="BR45" s="27">
        <f t="shared" si="52"/>
        <v>75.46276119402978</v>
      </c>
      <c r="BS45" s="27">
        <f t="shared" si="53"/>
        <v>12.820746268656599</v>
      </c>
      <c r="BT45" s="27">
        <f t="shared" si="54"/>
        <v>0</v>
      </c>
      <c r="BU45" s="27">
        <f t="shared" si="55"/>
        <v>0</v>
      </c>
      <c r="BV45" s="27">
        <f t="shared" si="56"/>
        <v>0</v>
      </c>
      <c r="BW45" s="29">
        <f t="shared" si="57"/>
        <v>21.3679104477612</v>
      </c>
      <c r="BX45" s="29">
        <f t="shared" si="58"/>
        <v>13.6320895522388</v>
      </c>
      <c r="BY45" s="27">
        <f t="shared" si="59"/>
        <v>79.26425373134323</v>
      </c>
    </row>
    <row r="46" spans="7:77" ht="12.75">
      <c r="G46" s="27">
        <f t="shared" si="61"/>
        <v>0</v>
      </c>
      <c r="H46" s="27">
        <f t="shared" si="6"/>
        <v>0</v>
      </c>
      <c r="I46" s="27">
        <f t="shared" si="7"/>
        <v>22.673880597014932</v>
      </c>
      <c r="J46" s="27">
        <f t="shared" si="8"/>
        <v>22.673880597014932</v>
      </c>
      <c r="K46" s="27">
        <f t="shared" si="9"/>
        <v>12.326119402985068</v>
      </c>
      <c r="L46" s="27">
        <f t="shared" si="10"/>
        <v>75.89373134328352</v>
      </c>
      <c r="M46" s="37">
        <f t="shared" si="11"/>
        <v>14.2</v>
      </c>
      <c r="N46" s="37">
        <f t="shared" si="12"/>
        <v>0.4</v>
      </c>
      <c r="O46" s="36">
        <f t="shared" si="60"/>
        <v>3.5</v>
      </c>
      <c r="P46" s="33">
        <f t="shared" si="13"/>
        <v>13.399999999999999</v>
      </c>
      <c r="Q46" s="27">
        <f t="shared" si="14"/>
        <v>13.799999999999999</v>
      </c>
      <c r="R46" s="27">
        <f t="shared" si="15"/>
        <v>0.4</v>
      </c>
      <c r="S46" s="27">
        <v>2.7</v>
      </c>
      <c r="T46" s="27">
        <v>2.7</v>
      </c>
      <c r="U46" s="27">
        <v>11.4</v>
      </c>
      <c r="V46" s="27">
        <v>11.4</v>
      </c>
      <c r="W46" s="27">
        <v>6.8</v>
      </c>
      <c r="X46" s="27">
        <v>6.8</v>
      </c>
      <c r="Y46" s="27">
        <v>6.8</v>
      </c>
      <c r="Z46" s="27">
        <v>6.8</v>
      </c>
      <c r="AA46" s="27">
        <f t="shared" si="16"/>
        <v>3.5</v>
      </c>
      <c r="AB46" s="27">
        <v>1.1</v>
      </c>
      <c r="AC46" s="27">
        <v>3.2</v>
      </c>
      <c r="AD46" s="27">
        <v>1.2</v>
      </c>
      <c r="AE46" s="27">
        <v>4.3</v>
      </c>
      <c r="AF46" s="27">
        <v>3</v>
      </c>
      <c r="AG46" s="27">
        <v>3</v>
      </c>
      <c r="AH46" s="27">
        <v>3</v>
      </c>
      <c r="AI46" s="27">
        <f t="shared" si="17"/>
        <v>3.5</v>
      </c>
      <c r="AJ46" s="27">
        <f t="shared" si="18"/>
        <v>4.6</v>
      </c>
      <c r="AK46" s="27">
        <f t="shared" si="19"/>
        <v>7.8</v>
      </c>
      <c r="AL46" s="27">
        <f t="shared" si="20"/>
        <v>9</v>
      </c>
      <c r="AM46" s="27">
        <f t="shared" si="21"/>
        <v>13.3</v>
      </c>
      <c r="AN46" s="27">
        <f t="shared" si="22"/>
        <v>16.3</v>
      </c>
      <c r="AO46" s="27">
        <f t="shared" si="23"/>
        <v>19.3</v>
      </c>
      <c r="AP46" s="27">
        <f t="shared" si="24"/>
        <v>22.3</v>
      </c>
      <c r="AQ46" s="27">
        <f t="shared" si="25"/>
        <v>2.7</v>
      </c>
      <c r="AR46" s="27">
        <f t="shared" si="26"/>
        <v>2.7</v>
      </c>
      <c r="AS46" s="27">
        <f t="shared" si="27"/>
        <v>11.4</v>
      </c>
      <c r="AT46" s="27">
        <f t="shared" si="28"/>
        <v>11.4</v>
      </c>
      <c r="AU46" s="27">
        <f t="shared" si="29"/>
        <v>6.8</v>
      </c>
      <c r="AV46" s="27">
        <f t="shared" si="30"/>
        <v>0</v>
      </c>
      <c r="AW46" s="27">
        <f t="shared" si="31"/>
        <v>0</v>
      </c>
      <c r="AX46" s="27">
        <f t="shared" si="32"/>
        <v>0</v>
      </c>
      <c r="AY46" s="27">
        <f t="shared" si="33"/>
        <v>3.5</v>
      </c>
      <c r="AZ46" s="27">
        <f t="shared" si="34"/>
        <v>4.6</v>
      </c>
      <c r="BA46" s="27">
        <f t="shared" si="35"/>
        <v>7.8</v>
      </c>
      <c r="BB46" s="27">
        <f t="shared" si="36"/>
        <v>9</v>
      </c>
      <c r="BC46" s="27">
        <f t="shared" si="37"/>
        <v>13.3</v>
      </c>
      <c r="BD46" s="27">
        <f t="shared" si="38"/>
        <v>0</v>
      </c>
      <c r="BE46" s="27">
        <f t="shared" si="39"/>
        <v>0</v>
      </c>
      <c r="BF46" s="27">
        <f t="shared" si="40"/>
        <v>0</v>
      </c>
      <c r="BG46" s="27">
        <f t="shared" si="41"/>
        <v>9.450000000000001</v>
      </c>
      <c r="BH46" s="27">
        <f t="shared" si="42"/>
        <v>12.42</v>
      </c>
      <c r="BI46" s="27">
        <f t="shared" si="43"/>
        <v>88.92</v>
      </c>
      <c r="BJ46" s="27">
        <f t="shared" si="44"/>
        <v>102.60000000000001</v>
      </c>
      <c r="BK46" s="27">
        <f t="shared" si="45"/>
        <v>90.44</v>
      </c>
      <c r="BL46" s="27">
        <f t="shared" si="46"/>
        <v>0</v>
      </c>
      <c r="BM46" s="27">
        <f t="shared" si="47"/>
        <v>0</v>
      </c>
      <c r="BN46" s="27">
        <f t="shared" si="48"/>
        <v>0</v>
      </c>
      <c r="BO46" s="27">
        <f t="shared" si="49"/>
        <v>43.141417910447736</v>
      </c>
      <c r="BP46" s="27">
        <f t="shared" si="50"/>
        <v>53.730149253731305</v>
      </c>
      <c r="BQ46" s="27">
        <f t="shared" si="51"/>
        <v>75.89373134328352</v>
      </c>
      <c r="BR46" s="27">
        <f t="shared" si="52"/>
        <v>70.5250746268656</v>
      </c>
      <c r="BS46" s="27">
        <f t="shared" si="53"/>
        <v>2.267388059701382</v>
      </c>
      <c r="BT46" s="27">
        <f t="shared" si="54"/>
        <v>0</v>
      </c>
      <c r="BU46" s="27">
        <f t="shared" si="55"/>
        <v>0</v>
      </c>
      <c r="BV46" s="27">
        <f t="shared" si="56"/>
        <v>0</v>
      </c>
      <c r="BW46" s="29">
        <f t="shared" si="57"/>
        <v>22.673880597014932</v>
      </c>
      <c r="BX46" s="29">
        <f t="shared" si="58"/>
        <v>12.326119402985068</v>
      </c>
      <c r="BY46" s="27">
        <f t="shared" si="59"/>
        <v>75.89373134328352</v>
      </c>
    </row>
    <row r="47" spans="7:77" ht="12.75">
      <c r="G47" s="27">
        <f t="shared" si="61"/>
        <v>0</v>
      </c>
      <c r="H47" s="27">
        <f t="shared" si="6"/>
        <v>0</v>
      </c>
      <c r="I47" s="27">
        <f t="shared" si="7"/>
        <v>23.979850746268664</v>
      </c>
      <c r="J47" s="27">
        <f t="shared" si="8"/>
        <v>23.979850746268664</v>
      </c>
      <c r="K47" s="27">
        <f t="shared" si="9"/>
        <v>11.020149253731336</v>
      </c>
      <c r="L47" s="27">
        <f t="shared" si="10"/>
        <v>71.2172388059701</v>
      </c>
      <c r="M47" s="37">
        <f t="shared" si="11"/>
        <v>14.2</v>
      </c>
      <c r="N47" s="37">
        <f t="shared" si="12"/>
        <v>0.4</v>
      </c>
      <c r="O47" s="36">
        <f t="shared" si="60"/>
        <v>4</v>
      </c>
      <c r="P47" s="33">
        <f t="shared" si="13"/>
        <v>13.399999999999999</v>
      </c>
      <c r="Q47" s="27">
        <f t="shared" si="14"/>
        <v>13.799999999999999</v>
      </c>
      <c r="R47" s="27">
        <f t="shared" si="15"/>
        <v>0.4</v>
      </c>
      <c r="S47" s="27">
        <v>2.7</v>
      </c>
      <c r="T47" s="27">
        <v>2.7</v>
      </c>
      <c r="U47" s="27">
        <v>11.4</v>
      </c>
      <c r="V47" s="27">
        <v>11.4</v>
      </c>
      <c r="W47" s="27">
        <v>6.8</v>
      </c>
      <c r="X47" s="27">
        <v>6.8</v>
      </c>
      <c r="Y47" s="27">
        <v>6.8</v>
      </c>
      <c r="Z47" s="27">
        <v>6.8</v>
      </c>
      <c r="AA47" s="27">
        <f t="shared" si="16"/>
        <v>4</v>
      </c>
      <c r="AB47" s="27">
        <v>1.1</v>
      </c>
      <c r="AC47" s="27">
        <v>3.2</v>
      </c>
      <c r="AD47" s="27">
        <v>1.2</v>
      </c>
      <c r="AE47" s="27">
        <v>4.3</v>
      </c>
      <c r="AF47" s="27">
        <v>3</v>
      </c>
      <c r="AG47" s="27">
        <v>3</v>
      </c>
      <c r="AH47" s="27">
        <v>3</v>
      </c>
      <c r="AI47" s="27">
        <f t="shared" si="17"/>
        <v>4</v>
      </c>
      <c r="AJ47" s="27">
        <f t="shared" si="18"/>
        <v>5.1</v>
      </c>
      <c r="AK47" s="27">
        <f t="shared" si="19"/>
        <v>8.3</v>
      </c>
      <c r="AL47" s="27">
        <f t="shared" si="20"/>
        <v>9.5</v>
      </c>
      <c r="AM47" s="27">
        <f t="shared" si="21"/>
        <v>13.8</v>
      </c>
      <c r="AN47" s="27">
        <f t="shared" si="22"/>
        <v>16.8</v>
      </c>
      <c r="AO47" s="27">
        <f t="shared" si="23"/>
        <v>19.8</v>
      </c>
      <c r="AP47" s="27">
        <f t="shared" si="24"/>
        <v>22.8</v>
      </c>
      <c r="AQ47" s="27">
        <f t="shared" si="25"/>
        <v>2.7</v>
      </c>
      <c r="AR47" s="27">
        <f t="shared" si="26"/>
        <v>2.7</v>
      </c>
      <c r="AS47" s="27">
        <f t="shared" si="27"/>
        <v>11.4</v>
      </c>
      <c r="AT47" s="27">
        <f t="shared" si="28"/>
        <v>11.4</v>
      </c>
      <c r="AU47" s="27">
        <f t="shared" si="29"/>
        <v>6.8</v>
      </c>
      <c r="AV47" s="27">
        <f t="shared" si="30"/>
        <v>0</v>
      </c>
      <c r="AW47" s="27">
        <f t="shared" si="31"/>
        <v>0</v>
      </c>
      <c r="AX47" s="27">
        <f t="shared" si="32"/>
        <v>0</v>
      </c>
      <c r="AY47" s="27">
        <f t="shared" si="33"/>
        <v>4</v>
      </c>
      <c r="AZ47" s="27">
        <f t="shared" si="34"/>
        <v>5.1</v>
      </c>
      <c r="BA47" s="27">
        <f t="shared" si="35"/>
        <v>8.3</v>
      </c>
      <c r="BB47" s="27">
        <f t="shared" si="36"/>
        <v>9.5</v>
      </c>
      <c r="BC47" s="27">
        <f t="shared" si="37"/>
        <v>13.8</v>
      </c>
      <c r="BD47" s="27">
        <f t="shared" si="38"/>
        <v>0</v>
      </c>
      <c r="BE47" s="27">
        <f t="shared" si="39"/>
        <v>0</v>
      </c>
      <c r="BF47" s="27">
        <f t="shared" si="40"/>
        <v>0</v>
      </c>
      <c r="BG47" s="27">
        <f t="shared" si="41"/>
        <v>10.8</v>
      </c>
      <c r="BH47" s="27">
        <f t="shared" si="42"/>
        <v>13.77</v>
      </c>
      <c r="BI47" s="27">
        <f t="shared" si="43"/>
        <v>94.62</v>
      </c>
      <c r="BJ47" s="27">
        <f t="shared" si="44"/>
        <v>108.3</v>
      </c>
      <c r="BK47" s="27">
        <f t="shared" si="45"/>
        <v>93.84</v>
      </c>
      <c r="BL47" s="27">
        <f t="shared" si="46"/>
        <v>0</v>
      </c>
      <c r="BM47" s="27">
        <f t="shared" si="47"/>
        <v>0</v>
      </c>
      <c r="BN47" s="27">
        <f t="shared" si="48"/>
        <v>0</v>
      </c>
      <c r="BO47" s="27">
        <f t="shared" si="49"/>
        <v>44.080597014925345</v>
      </c>
      <c r="BP47" s="27">
        <f t="shared" si="50"/>
        <v>53.23276119402981</v>
      </c>
      <c r="BQ47" s="27">
        <f t="shared" si="51"/>
        <v>71.2172388059701</v>
      </c>
      <c r="BR47" s="27">
        <f t="shared" si="52"/>
        <v>64.2814179104477</v>
      </c>
      <c r="BS47" s="27">
        <f t="shared" si="53"/>
        <v>-9.591940298507566</v>
      </c>
      <c r="BT47" s="27">
        <f t="shared" si="54"/>
        <v>0</v>
      </c>
      <c r="BU47" s="27">
        <f t="shared" si="55"/>
        <v>0</v>
      </c>
      <c r="BV47" s="27">
        <f t="shared" si="56"/>
        <v>0</v>
      </c>
      <c r="BW47" s="29">
        <f t="shared" si="57"/>
        <v>23.979850746268664</v>
      </c>
      <c r="BX47" s="29">
        <f t="shared" si="58"/>
        <v>11.020149253731336</v>
      </c>
      <c r="BY47" s="27">
        <f t="shared" si="59"/>
        <v>71.2172388059701</v>
      </c>
    </row>
    <row r="48" spans="7:77" ht="12.75">
      <c r="G48" s="27">
        <f t="shared" si="61"/>
        <v>0</v>
      </c>
      <c r="H48" s="27">
        <f t="shared" si="6"/>
        <v>0</v>
      </c>
      <c r="I48" s="27">
        <f t="shared" si="7"/>
        <v>18.02910447761194</v>
      </c>
      <c r="J48" s="27">
        <f t="shared" si="8"/>
        <v>18.02910447761194</v>
      </c>
      <c r="K48" s="27">
        <f t="shared" si="9"/>
        <v>10.170895522388061</v>
      </c>
      <c r="L48" s="27">
        <f t="shared" si="10"/>
        <v>69.25388059701496</v>
      </c>
      <c r="M48" s="37">
        <f t="shared" si="11"/>
        <v>14.2</v>
      </c>
      <c r="N48" s="37">
        <f t="shared" si="12"/>
        <v>0.4</v>
      </c>
      <c r="O48" s="36">
        <f t="shared" si="60"/>
        <v>4.5</v>
      </c>
      <c r="P48" s="33">
        <f t="shared" si="13"/>
        <v>13.399999999999999</v>
      </c>
      <c r="Q48" s="27">
        <f t="shared" si="14"/>
        <v>13.799999999999999</v>
      </c>
      <c r="R48" s="27">
        <f t="shared" si="15"/>
        <v>0.4</v>
      </c>
      <c r="S48" s="27">
        <v>2.7</v>
      </c>
      <c r="T48" s="27">
        <v>2.7</v>
      </c>
      <c r="U48" s="27">
        <v>11.4</v>
      </c>
      <c r="V48" s="27">
        <v>11.4</v>
      </c>
      <c r="W48" s="27">
        <v>6.8</v>
      </c>
      <c r="X48" s="27">
        <v>6.8</v>
      </c>
      <c r="Y48" s="27">
        <v>6.8</v>
      </c>
      <c r="Z48" s="27">
        <v>6.8</v>
      </c>
      <c r="AA48" s="27">
        <f t="shared" si="16"/>
        <v>4.5</v>
      </c>
      <c r="AB48" s="27">
        <v>1.1</v>
      </c>
      <c r="AC48" s="27">
        <v>3.2</v>
      </c>
      <c r="AD48" s="27">
        <v>1.2</v>
      </c>
      <c r="AE48" s="27">
        <v>4.3</v>
      </c>
      <c r="AF48" s="27">
        <v>3</v>
      </c>
      <c r="AG48" s="27">
        <v>3</v>
      </c>
      <c r="AH48" s="27">
        <v>3</v>
      </c>
      <c r="AI48" s="27">
        <f t="shared" si="17"/>
        <v>4.5</v>
      </c>
      <c r="AJ48" s="27">
        <f t="shared" si="18"/>
        <v>5.6</v>
      </c>
      <c r="AK48" s="27">
        <f t="shared" si="19"/>
        <v>8.8</v>
      </c>
      <c r="AL48" s="27">
        <f t="shared" si="20"/>
        <v>10</v>
      </c>
      <c r="AM48" s="27">
        <f t="shared" si="21"/>
        <v>14.3</v>
      </c>
      <c r="AN48" s="27">
        <f t="shared" si="22"/>
        <v>17.3</v>
      </c>
      <c r="AO48" s="27">
        <f t="shared" si="23"/>
        <v>20.3</v>
      </c>
      <c r="AP48" s="27">
        <f t="shared" si="24"/>
        <v>23.3</v>
      </c>
      <c r="AQ48" s="27">
        <f t="shared" si="25"/>
        <v>2.7</v>
      </c>
      <c r="AR48" s="27">
        <f t="shared" si="26"/>
        <v>2.7</v>
      </c>
      <c r="AS48" s="27">
        <f t="shared" si="27"/>
        <v>11.4</v>
      </c>
      <c r="AT48" s="27">
        <f t="shared" si="28"/>
        <v>11.4</v>
      </c>
      <c r="AU48" s="27">
        <f t="shared" si="29"/>
        <v>0</v>
      </c>
      <c r="AV48" s="27">
        <f t="shared" si="30"/>
        <v>0</v>
      </c>
      <c r="AW48" s="27">
        <f t="shared" si="31"/>
        <v>0</v>
      </c>
      <c r="AX48" s="27">
        <f t="shared" si="32"/>
        <v>0</v>
      </c>
      <c r="AY48" s="27">
        <f t="shared" si="33"/>
        <v>4.5</v>
      </c>
      <c r="AZ48" s="27">
        <f t="shared" si="34"/>
        <v>5.6</v>
      </c>
      <c r="BA48" s="27">
        <f t="shared" si="35"/>
        <v>8.8</v>
      </c>
      <c r="BB48" s="27">
        <f t="shared" si="36"/>
        <v>10</v>
      </c>
      <c r="BC48" s="27">
        <f t="shared" si="37"/>
        <v>0</v>
      </c>
      <c r="BD48" s="27">
        <f t="shared" si="38"/>
        <v>0</v>
      </c>
      <c r="BE48" s="27">
        <f t="shared" si="39"/>
        <v>0</v>
      </c>
      <c r="BF48" s="27">
        <f t="shared" si="40"/>
        <v>0</v>
      </c>
      <c r="BG48" s="27">
        <f t="shared" si="41"/>
        <v>12.15</v>
      </c>
      <c r="BH48" s="27">
        <f t="shared" si="42"/>
        <v>15.12</v>
      </c>
      <c r="BI48" s="27">
        <f t="shared" si="43"/>
        <v>100.32000000000001</v>
      </c>
      <c r="BJ48" s="27">
        <f t="shared" si="44"/>
        <v>114</v>
      </c>
      <c r="BK48" s="27">
        <f t="shared" si="45"/>
        <v>0</v>
      </c>
      <c r="BL48" s="27">
        <f t="shared" si="46"/>
        <v>0</v>
      </c>
      <c r="BM48" s="27">
        <f t="shared" si="47"/>
        <v>0</v>
      </c>
      <c r="BN48" s="27">
        <f t="shared" si="48"/>
        <v>0</v>
      </c>
      <c r="BO48" s="27">
        <f t="shared" si="49"/>
        <v>45.76902985074628</v>
      </c>
      <c r="BP48" s="27">
        <f t="shared" si="50"/>
        <v>53.98701492537314</v>
      </c>
      <c r="BQ48" s="27">
        <f t="shared" si="51"/>
        <v>69.25388059701496</v>
      </c>
      <c r="BR48" s="27">
        <f t="shared" si="52"/>
        <v>61.29895522388064</v>
      </c>
      <c r="BS48" s="27">
        <f t="shared" si="53"/>
        <v>0</v>
      </c>
      <c r="BT48" s="27">
        <f t="shared" si="54"/>
        <v>0</v>
      </c>
      <c r="BU48" s="27">
        <f t="shared" si="55"/>
        <v>0</v>
      </c>
      <c r="BV48" s="27">
        <f t="shared" si="56"/>
        <v>0</v>
      </c>
      <c r="BW48" s="29">
        <f t="shared" si="57"/>
        <v>18.02910447761194</v>
      </c>
      <c r="BX48" s="29">
        <f t="shared" si="58"/>
        <v>10.170895522388061</v>
      </c>
      <c r="BY48" s="27">
        <f t="shared" si="59"/>
        <v>69.25388059701496</v>
      </c>
    </row>
    <row r="49" spans="7:77" ht="12.75">
      <c r="G49" s="27">
        <f t="shared" si="61"/>
        <v>0</v>
      </c>
      <c r="H49" s="27">
        <f t="shared" si="6"/>
        <v>0</v>
      </c>
      <c r="I49" s="27">
        <f t="shared" si="7"/>
        <v>19.08134328358209</v>
      </c>
      <c r="J49" s="27">
        <f t="shared" si="8"/>
        <v>19.08134328358209</v>
      </c>
      <c r="K49" s="27">
        <f t="shared" si="9"/>
        <v>9.118656716417913</v>
      </c>
      <c r="L49" s="27">
        <f t="shared" si="10"/>
        <v>64.5535074626866</v>
      </c>
      <c r="M49" s="37">
        <f t="shared" si="11"/>
        <v>14.2</v>
      </c>
      <c r="N49" s="37">
        <f t="shared" si="12"/>
        <v>0.4</v>
      </c>
      <c r="O49" s="36">
        <f t="shared" si="60"/>
        <v>5</v>
      </c>
      <c r="P49" s="33">
        <f t="shared" si="13"/>
        <v>13.399999999999999</v>
      </c>
      <c r="Q49" s="27">
        <f t="shared" si="14"/>
        <v>13.799999999999999</v>
      </c>
      <c r="R49" s="27">
        <f t="shared" si="15"/>
        <v>0.4</v>
      </c>
      <c r="S49" s="27">
        <v>2.7</v>
      </c>
      <c r="T49" s="27">
        <v>2.7</v>
      </c>
      <c r="U49" s="27">
        <v>11.4</v>
      </c>
      <c r="V49" s="27">
        <v>11.4</v>
      </c>
      <c r="W49" s="27">
        <v>6.8</v>
      </c>
      <c r="X49" s="27">
        <v>6.8</v>
      </c>
      <c r="Y49" s="27">
        <v>6.8</v>
      </c>
      <c r="Z49" s="27">
        <v>6.8</v>
      </c>
      <c r="AA49" s="27">
        <f t="shared" si="16"/>
        <v>5</v>
      </c>
      <c r="AB49" s="27">
        <v>1.1</v>
      </c>
      <c r="AC49" s="27">
        <v>3.2</v>
      </c>
      <c r="AD49" s="27">
        <v>1.2</v>
      </c>
      <c r="AE49" s="27">
        <v>4.3</v>
      </c>
      <c r="AF49" s="27">
        <v>3</v>
      </c>
      <c r="AG49" s="27">
        <v>3</v>
      </c>
      <c r="AH49" s="27">
        <v>3</v>
      </c>
      <c r="AI49" s="27">
        <f t="shared" si="17"/>
        <v>5</v>
      </c>
      <c r="AJ49" s="27">
        <f t="shared" si="18"/>
        <v>6.1</v>
      </c>
      <c r="AK49" s="27">
        <f t="shared" si="19"/>
        <v>9.3</v>
      </c>
      <c r="AL49" s="27">
        <f t="shared" si="20"/>
        <v>10.5</v>
      </c>
      <c r="AM49" s="27">
        <f t="shared" si="21"/>
        <v>14.8</v>
      </c>
      <c r="AN49" s="27">
        <f t="shared" si="22"/>
        <v>17.8</v>
      </c>
      <c r="AO49" s="27">
        <f t="shared" si="23"/>
        <v>20.8</v>
      </c>
      <c r="AP49" s="27">
        <f t="shared" si="24"/>
        <v>23.8</v>
      </c>
      <c r="AQ49" s="27">
        <f t="shared" si="25"/>
        <v>2.7</v>
      </c>
      <c r="AR49" s="27">
        <f t="shared" si="26"/>
        <v>2.7</v>
      </c>
      <c r="AS49" s="27">
        <f t="shared" si="27"/>
        <v>11.4</v>
      </c>
      <c r="AT49" s="27">
        <f t="shared" si="28"/>
        <v>11.4</v>
      </c>
      <c r="AU49" s="27">
        <f t="shared" si="29"/>
        <v>0</v>
      </c>
      <c r="AV49" s="27">
        <f t="shared" si="30"/>
        <v>0</v>
      </c>
      <c r="AW49" s="27">
        <f t="shared" si="31"/>
        <v>0</v>
      </c>
      <c r="AX49" s="27">
        <f t="shared" si="32"/>
        <v>0</v>
      </c>
      <c r="AY49" s="27">
        <f t="shared" si="33"/>
        <v>5</v>
      </c>
      <c r="AZ49" s="27">
        <f t="shared" si="34"/>
        <v>6.1</v>
      </c>
      <c r="BA49" s="27">
        <f t="shared" si="35"/>
        <v>9.3</v>
      </c>
      <c r="BB49" s="27">
        <f t="shared" si="36"/>
        <v>10.5</v>
      </c>
      <c r="BC49" s="27">
        <f t="shared" si="37"/>
        <v>0</v>
      </c>
      <c r="BD49" s="27">
        <f t="shared" si="38"/>
        <v>0</v>
      </c>
      <c r="BE49" s="27">
        <f t="shared" si="39"/>
        <v>0</v>
      </c>
      <c r="BF49" s="27">
        <f t="shared" si="40"/>
        <v>0</v>
      </c>
      <c r="BG49" s="27">
        <f t="shared" si="41"/>
        <v>13.5</v>
      </c>
      <c r="BH49" s="27">
        <f t="shared" si="42"/>
        <v>16.47</v>
      </c>
      <c r="BI49" s="27">
        <f t="shared" si="43"/>
        <v>106.02000000000001</v>
      </c>
      <c r="BJ49" s="27">
        <f t="shared" si="44"/>
        <v>119.7</v>
      </c>
      <c r="BK49" s="27">
        <f t="shared" si="45"/>
        <v>0</v>
      </c>
      <c r="BL49" s="27">
        <f t="shared" si="46"/>
        <v>0</v>
      </c>
      <c r="BM49" s="27">
        <f t="shared" si="47"/>
        <v>0</v>
      </c>
      <c r="BN49" s="27">
        <f t="shared" si="48"/>
        <v>0</v>
      </c>
      <c r="BO49" s="27">
        <f t="shared" si="49"/>
        <v>45.59328358208957</v>
      </c>
      <c r="BP49" s="27">
        <f t="shared" si="50"/>
        <v>52.653805970149264</v>
      </c>
      <c r="BQ49" s="27">
        <f t="shared" si="51"/>
        <v>64.5535074626866</v>
      </c>
      <c r="BR49" s="27">
        <f t="shared" si="52"/>
        <v>55.3358955223881</v>
      </c>
      <c r="BS49" s="27">
        <f t="shared" si="53"/>
        <v>0</v>
      </c>
      <c r="BT49" s="27">
        <f t="shared" si="54"/>
        <v>0</v>
      </c>
      <c r="BU49" s="27">
        <f t="shared" si="55"/>
        <v>0</v>
      </c>
      <c r="BV49" s="27">
        <f t="shared" si="56"/>
        <v>0</v>
      </c>
      <c r="BW49" s="29">
        <f t="shared" si="57"/>
        <v>19.08134328358209</v>
      </c>
      <c r="BX49" s="29">
        <f t="shared" si="58"/>
        <v>9.118656716417913</v>
      </c>
      <c r="BY49" s="27">
        <f t="shared" si="59"/>
        <v>64.5535074626866</v>
      </c>
    </row>
    <row r="50" spans="7:77" ht="12.75">
      <c r="G50" s="27">
        <f t="shared" si="61"/>
        <v>0</v>
      </c>
      <c r="H50" s="27">
        <f t="shared" si="6"/>
        <v>0</v>
      </c>
      <c r="I50" s="27">
        <f t="shared" si="7"/>
        <v>20.13358208955224</v>
      </c>
      <c r="J50" s="27">
        <f t="shared" si="8"/>
        <v>20.13358208955224</v>
      </c>
      <c r="K50" s="27">
        <f t="shared" si="9"/>
        <v>8.066417910447761</v>
      </c>
      <c r="L50" s="27">
        <f t="shared" si="10"/>
        <v>58.80089552238806</v>
      </c>
      <c r="M50" s="37">
        <f t="shared" si="11"/>
        <v>14.2</v>
      </c>
      <c r="N50" s="37">
        <f t="shared" si="12"/>
        <v>0.4</v>
      </c>
      <c r="O50" s="36">
        <f t="shared" si="60"/>
        <v>5.5</v>
      </c>
      <c r="P50" s="33">
        <f t="shared" si="13"/>
        <v>13.399999999999999</v>
      </c>
      <c r="Q50" s="27">
        <f t="shared" si="14"/>
        <v>13.799999999999999</v>
      </c>
      <c r="R50" s="27">
        <f t="shared" si="15"/>
        <v>0.4</v>
      </c>
      <c r="S50" s="27">
        <v>2.7</v>
      </c>
      <c r="T50" s="27">
        <v>2.7</v>
      </c>
      <c r="U50" s="27">
        <v>11.4</v>
      </c>
      <c r="V50" s="27">
        <v>11.4</v>
      </c>
      <c r="W50" s="27">
        <v>6.8</v>
      </c>
      <c r="X50" s="27">
        <v>6.8</v>
      </c>
      <c r="Y50" s="27">
        <v>6.8</v>
      </c>
      <c r="Z50" s="27">
        <v>6.8</v>
      </c>
      <c r="AA50" s="27">
        <f t="shared" si="16"/>
        <v>5.5</v>
      </c>
      <c r="AB50" s="27">
        <v>1.1</v>
      </c>
      <c r="AC50" s="27">
        <v>3.2</v>
      </c>
      <c r="AD50" s="27">
        <v>1.2</v>
      </c>
      <c r="AE50" s="27">
        <v>4.3</v>
      </c>
      <c r="AF50" s="27">
        <v>3</v>
      </c>
      <c r="AG50" s="27">
        <v>3</v>
      </c>
      <c r="AH50" s="27">
        <v>3</v>
      </c>
      <c r="AI50" s="27">
        <f t="shared" si="17"/>
        <v>5.5</v>
      </c>
      <c r="AJ50" s="27">
        <f t="shared" si="18"/>
        <v>6.6</v>
      </c>
      <c r="AK50" s="27">
        <f t="shared" si="19"/>
        <v>9.8</v>
      </c>
      <c r="AL50" s="27">
        <f t="shared" si="20"/>
        <v>11</v>
      </c>
      <c r="AM50" s="27">
        <f t="shared" si="21"/>
        <v>15.3</v>
      </c>
      <c r="AN50" s="27">
        <f t="shared" si="22"/>
        <v>18.3</v>
      </c>
      <c r="AO50" s="27">
        <f t="shared" si="23"/>
        <v>21.3</v>
      </c>
      <c r="AP50" s="27">
        <f t="shared" si="24"/>
        <v>24.3</v>
      </c>
      <c r="AQ50" s="27">
        <f t="shared" si="25"/>
        <v>2.7</v>
      </c>
      <c r="AR50" s="27">
        <f t="shared" si="26"/>
        <v>2.7</v>
      </c>
      <c r="AS50" s="27">
        <f t="shared" si="27"/>
        <v>11.4</v>
      </c>
      <c r="AT50" s="27">
        <f t="shared" si="28"/>
        <v>11.4</v>
      </c>
      <c r="AU50" s="27">
        <f t="shared" si="29"/>
        <v>0</v>
      </c>
      <c r="AV50" s="27">
        <f t="shared" si="30"/>
        <v>0</v>
      </c>
      <c r="AW50" s="27">
        <f t="shared" si="31"/>
        <v>0</v>
      </c>
      <c r="AX50" s="27">
        <f t="shared" si="32"/>
        <v>0</v>
      </c>
      <c r="AY50" s="27">
        <f t="shared" si="33"/>
        <v>5.5</v>
      </c>
      <c r="AZ50" s="27">
        <f t="shared" si="34"/>
        <v>6.6</v>
      </c>
      <c r="BA50" s="27">
        <f t="shared" si="35"/>
        <v>9.8</v>
      </c>
      <c r="BB50" s="27">
        <f t="shared" si="36"/>
        <v>11</v>
      </c>
      <c r="BC50" s="27">
        <f t="shared" si="37"/>
        <v>0</v>
      </c>
      <c r="BD50" s="27">
        <f t="shared" si="38"/>
        <v>0</v>
      </c>
      <c r="BE50" s="27">
        <f t="shared" si="39"/>
        <v>0</v>
      </c>
      <c r="BF50" s="27">
        <f t="shared" si="40"/>
        <v>0</v>
      </c>
      <c r="BG50" s="27">
        <f t="shared" si="41"/>
        <v>14.850000000000001</v>
      </c>
      <c r="BH50" s="27">
        <f t="shared" si="42"/>
        <v>17.82</v>
      </c>
      <c r="BI50" s="27">
        <f t="shared" si="43"/>
        <v>111.72000000000001</v>
      </c>
      <c r="BJ50" s="27">
        <f t="shared" si="44"/>
        <v>125.4</v>
      </c>
      <c r="BK50" s="27">
        <f t="shared" si="45"/>
        <v>0</v>
      </c>
      <c r="BL50" s="27">
        <f t="shared" si="46"/>
        <v>0</v>
      </c>
      <c r="BM50" s="27">
        <f t="shared" si="47"/>
        <v>0</v>
      </c>
      <c r="BN50" s="27">
        <f t="shared" si="48"/>
        <v>0</v>
      </c>
      <c r="BO50" s="27">
        <f t="shared" si="49"/>
        <v>44.36529850746268</v>
      </c>
      <c r="BP50" s="27">
        <f t="shared" si="50"/>
        <v>50.26835820895522</v>
      </c>
      <c r="BQ50" s="27">
        <f t="shared" si="51"/>
        <v>58.80089552238806</v>
      </c>
      <c r="BR50" s="27">
        <f t="shared" si="52"/>
        <v>48.320597014925376</v>
      </c>
      <c r="BS50" s="27">
        <f t="shared" si="53"/>
        <v>0</v>
      </c>
      <c r="BT50" s="27">
        <f t="shared" si="54"/>
        <v>0</v>
      </c>
      <c r="BU50" s="27">
        <f t="shared" si="55"/>
        <v>0</v>
      </c>
      <c r="BV50" s="27">
        <f t="shared" si="56"/>
        <v>0</v>
      </c>
      <c r="BW50" s="29">
        <f t="shared" si="57"/>
        <v>20.13358208955224</v>
      </c>
      <c r="BX50" s="29">
        <f t="shared" si="58"/>
        <v>8.066417910447761</v>
      </c>
      <c r="BY50" s="27">
        <f t="shared" si="59"/>
        <v>58.80089552238806</v>
      </c>
    </row>
    <row r="51" spans="7:77" ht="12.75">
      <c r="G51" s="27">
        <f t="shared" si="61"/>
        <v>0</v>
      </c>
      <c r="H51" s="27">
        <f t="shared" si="6"/>
        <v>0</v>
      </c>
      <c r="I51" s="27">
        <f t="shared" si="7"/>
        <v>21.18582089552239</v>
      </c>
      <c r="J51" s="27">
        <f t="shared" si="8"/>
        <v>21.18582089552239</v>
      </c>
      <c r="K51" s="27">
        <f t="shared" si="9"/>
        <v>7.014179104477613</v>
      </c>
      <c r="L51" s="27">
        <f t="shared" si="10"/>
        <v>51.99604477611942</v>
      </c>
      <c r="M51" s="37">
        <f t="shared" si="11"/>
        <v>14.2</v>
      </c>
      <c r="N51" s="37">
        <f t="shared" si="12"/>
        <v>0.4</v>
      </c>
      <c r="O51" s="36">
        <f t="shared" si="60"/>
        <v>6</v>
      </c>
      <c r="P51" s="33">
        <f t="shared" si="13"/>
        <v>13.399999999999999</v>
      </c>
      <c r="Q51" s="27">
        <f t="shared" si="14"/>
        <v>13.799999999999999</v>
      </c>
      <c r="R51" s="27">
        <f t="shared" si="15"/>
        <v>0.4</v>
      </c>
      <c r="S51" s="27">
        <v>2.7</v>
      </c>
      <c r="T51" s="27">
        <v>2.7</v>
      </c>
      <c r="U51" s="27">
        <v>11.4</v>
      </c>
      <c r="V51" s="27">
        <v>11.4</v>
      </c>
      <c r="W51" s="27">
        <v>6.8</v>
      </c>
      <c r="X51" s="27">
        <v>6.8</v>
      </c>
      <c r="Y51" s="27">
        <v>6.8</v>
      </c>
      <c r="Z51" s="27">
        <v>6.8</v>
      </c>
      <c r="AA51" s="27">
        <f t="shared" si="16"/>
        <v>6</v>
      </c>
      <c r="AB51" s="27">
        <v>1.1</v>
      </c>
      <c r="AC51" s="27">
        <v>3.2</v>
      </c>
      <c r="AD51" s="27">
        <v>1.2</v>
      </c>
      <c r="AE51" s="27">
        <v>4.3</v>
      </c>
      <c r="AF51" s="27">
        <v>3</v>
      </c>
      <c r="AG51" s="27">
        <v>3</v>
      </c>
      <c r="AH51" s="27">
        <v>3</v>
      </c>
      <c r="AI51" s="27">
        <f t="shared" si="17"/>
        <v>6</v>
      </c>
      <c r="AJ51" s="27">
        <f t="shared" si="18"/>
        <v>7.1</v>
      </c>
      <c r="AK51" s="27">
        <f t="shared" si="19"/>
        <v>10.3</v>
      </c>
      <c r="AL51" s="27">
        <f t="shared" si="20"/>
        <v>11.5</v>
      </c>
      <c r="AM51" s="27">
        <f t="shared" si="21"/>
        <v>15.8</v>
      </c>
      <c r="AN51" s="27">
        <f t="shared" si="22"/>
        <v>18.8</v>
      </c>
      <c r="AO51" s="27">
        <f t="shared" si="23"/>
        <v>21.8</v>
      </c>
      <c r="AP51" s="27">
        <f t="shared" si="24"/>
        <v>24.8</v>
      </c>
      <c r="AQ51" s="27">
        <f t="shared" si="25"/>
        <v>2.7</v>
      </c>
      <c r="AR51" s="27">
        <f t="shared" si="26"/>
        <v>2.7</v>
      </c>
      <c r="AS51" s="27">
        <f t="shared" si="27"/>
        <v>11.4</v>
      </c>
      <c r="AT51" s="27">
        <f t="shared" si="28"/>
        <v>11.4</v>
      </c>
      <c r="AU51" s="27">
        <f t="shared" si="29"/>
        <v>0</v>
      </c>
      <c r="AV51" s="27">
        <f t="shared" si="30"/>
        <v>0</v>
      </c>
      <c r="AW51" s="27">
        <f t="shared" si="31"/>
        <v>0</v>
      </c>
      <c r="AX51" s="27">
        <f t="shared" si="32"/>
        <v>0</v>
      </c>
      <c r="AY51" s="27">
        <f t="shared" si="33"/>
        <v>6</v>
      </c>
      <c r="AZ51" s="27">
        <f t="shared" si="34"/>
        <v>7.1</v>
      </c>
      <c r="BA51" s="27">
        <f t="shared" si="35"/>
        <v>10.3</v>
      </c>
      <c r="BB51" s="27">
        <f t="shared" si="36"/>
        <v>11.5</v>
      </c>
      <c r="BC51" s="27">
        <f t="shared" si="37"/>
        <v>0</v>
      </c>
      <c r="BD51" s="27">
        <f t="shared" si="38"/>
        <v>0</v>
      </c>
      <c r="BE51" s="27">
        <f t="shared" si="39"/>
        <v>0</v>
      </c>
      <c r="BF51" s="27">
        <f t="shared" si="40"/>
        <v>0</v>
      </c>
      <c r="BG51" s="27">
        <f t="shared" si="41"/>
        <v>16.200000000000003</v>
      </c>
      <c r="BH51" s="27">
        <f t="shared" si="42"/>
        <v>19.17</v>
      </c>
      <c r="BI51" s="27">
        <f t="shared" si="43"/>
        <v>117.42000000000002</v>
      </c>
      <c r="BJ51" s="27">
        <f t="shared" si="44"/>
        <v>131.1</v>
      </c>
      <c r="BK51" s="27">
        <f t="shared" si="45"/>
        <v>0</v>
      </c>
      <c r="BL51" s="27">
        <f t="shared" si="46"/>
        <v>0</v>
      </c>
      <c r="BM51" s="27">
        <f t="shared" si="47"/>
        <v>0</v>
      </c>
      <c r="BN51" s="27">
        <f t="shared" si="48"/>
        <v>0</v>
      </c>
      <c r="BO51" s="27">
        <f t="shared" si="49"/>
        <v>42.085074626865676</v>
      </c>
      <c r="BP51" s="27">
        <f t="shared" si="50"/>
        <v>46.83067164179105</v>
      </c>
      <c r="BQ51" s="27">
        <f t="shared" si="51"/>
        <v>51.99604477611942</v>
      </c>
      <c r="BR51" s="27">
        <f t="shared" si="52"/>
        <v>40.25305970149254</v>
      </c>
      <c r="BS51" s="27">
        <f t="shared" si="53"/>
        <v>0</v>
      </c>
      <c r="BT51" s="27">
        <f t="shared" si="54"/>
        <v>0</v>
      </c>
      <c r="BU51" s="27">
        <f t="shared" si="55"/>
        <v>0</v>
      </c>
      <c r="BV51" s="27">
        <f t="shared" si="56"/>
        <v>0</v>
      </c>
      <c r="BW51" s="29">
        <f t="shared" si="57"/>
        <v>21.18582089552239</v>
      </c>
      <c r="BX51" s="29">
        <f t="shared" si="58"/>
        <v>7.014179104477613</v>
      </c>
      <c r="BY51" s="27">
        <f t="shared" si="59"/>
        <v>51.99604477611942</v>
      </c>
    </row>
    <row r="52" spans="7:77" ht="12.75">
      <c r="G52" s="27">
        <f t="shared" si="61"/>
        <v>0</v>
      </c>
      <c r="H52" s="27">
        <f t="shared" si="6"/>
        <v>0</v>
      </c>
      <c r="I52" s="27">
        <f t="shared" si="7"/>
        <v>22.238059701492542</v>
      </c>
      <c r="J52" s="27">
        <f t="shared" si="8"/>
        <v>22.238059701492542</v>
      </c>
      <c r="K52" s="27">
        <f t="shared" si="9"/>
        <v>5.961940298507461</v>
      </c>
      <c r="L52" s="27">
        <f t="shared" si="10"/>
        <v>44.138955223880586</v>
      </c>
      <c r="M52" s="37">
        <f t="shared" si="11"/>
        <v>14.2</v>
      </c>
      <c r="N52" s="37">
        <f t="shared" si="12"/>
        <v>0.4</v>
      </c>
      <c r="O52" s="36">
        <f t="shared" si="60"/>
        <v>6.5</v>
      </c>
      <c r="P52" s="33">
        <f t="shared" si="13"/>
        <v>13.399999999999999</v>
      </c>
      <c r="Q52" s="27">
        <f t="shared" si="14"/>
        <v>13.799999999999999</v>
      </c>
      <c r="R52" s="27">
        <f t="shared" si="15"/>
        <v>0.4</v>
      </c>
      <c r="S52" s="27">
        <v>2.7</v>
      </c>
      <c r="T52" s="27">
        <v>2.7</v>
      </c>
      <c r="U52" s="27">
        <v>11.4</v>
      </c>
      <c r="V52" s="27">
        <v>11.4</v>
      </c>
      <c r="W52" s="27">
        <v>6.8</v>
      </c>
      <c r="X52" s="27">
        <v>6.8</v>
      </c>
      <c r="Y52" s="27">
        <v>6.8</v>
      </c>
      <c r="Z52" s="27">
        <v>6.8</v>
      </c>
      <c r="AA52" s="27">
        <f t="shared" si="16"/>
        <v>6.5</v>
      </c>
      <c r="AB52" s="27">
        <v>1.1</v>
      </c>
      <c r="AC52" s="27">
        <v>3.2</v>
      </c>
      <c r="AD52" s="27">
        <v>1.2</v>
      </c>
      <c r="AE52" s="27">
        <v>4.3</v>
      </c>
      <c r="AF52" s="27">
        <v>3</v>
      </c>
      <c r="AG52" s="27">
        <v>3</v>
      </c>
      <c r="AH52" s="27">
        <v>3</v>
      </c>
      <c r="AI52" s="27">
        <f t="shared" si="17"/>
        <v>6.5</v>
      </c>
      <c r="AJ52" s="27">
        <f t="shared" si="18"/>
        <v>7.6</v>
      </c>
      <c r="AK52" s="27">
        <f t="shared" si="19"/>
        <v>10.8</v>
      </c>
      <c r="AL52" s="27">
        <f t="shared" si="20"/>
        <v>12</v>
      </c>
      <c r="AM52" s="27">
        <f t="shared" si="21"/>
        <v>16.3</v>
      </c>
      <c r="AN52" s="27">
        <f t="shared" si="22"/>
        <v>19.3</v>
      </c>
      <c r="AO52" s="27">
        <f t="shared" si="23"/>
        <v>22.3</v>
      </c>
      <c r="AP52" s="27">
        <f t="shared" si="24"/>
        <v>25.3</v>
      </c>
      <c r="AQ52" s="27">
        <f t="shared" si="25"/>
        <v>2.7</v>
      </c>
      <c r="AR52" s="27">
        <f t="shared" si="26"/>
        <v>2.7</v>
      </c>
      <c r="AS52" s="27">
        <f t="shared" si="27"/>
        <v>11.4</v>
      </c>
      <c r="AT52" s="27">
        <f t="shared" si="28"/>
        <v>11.4</v>
      </c>
      <c r="AU52" s="27">
        <f t="shared" si="29"/>
        <v>0</v>
      </c>
      <c r="AV52" s="27">
        <f t="shared" si="30"/>
        <v>0</v>
      </c>
      <c r="AW52" s="27">
        <f t="shared" si="31"/>
        <v>0</v>
      </c>
      <c r="AX52" s="27">
        <f t="shared" si="32"/>
        <v>0</v>
      </c>
      <c r="AY52" s="27">
        <f t="shared" si="33"/>
        <v>6.5</v>
      </c>
      <c r="AZ52" s="27">
        <f t="shared" si="34"/>
        <v>7.6</v>
      </c>
      <c r="BA52" s="27">
        <f t="shared" si="35"/>
        <v>10.8</v>
      </c>
      <c r="BB52" s="27">
        <f t="shared" si="36"/>
        <v>12</v>
      </c>
      <c r="BC52" s="27">
        <f t="shared" si="37"/>
        <v>0</v>
      </c>
      <c r="BD52" s="27">
        <f t="shared" si="38"/>
        <v>0</v>
      </c>
      <c r="BE52" s="27">
        <f t="shared" si="39"/>
        <v>0</v>
      </c>
      <c r="BF52" s="27">
        <f t="shared" si="40"/>
        <v>0</v>
      </c>
      <c r="BG52" s="27">
        <f t="shared" si="41"/>
        <v>17.55</v>
      </c>
      <c r="BH52" s="27">
        <f t="shared" si="42"/>
        <v>20.52</v>
      </c>
      <c r="BI52" s="27">
        <f t="shared" si="43"/>
        <v>123.12000000000002</v>
      </c>
      <c r="BJ52" s="27">
        <f t="shared" si="44"/>
        <v>136.8</v>
      </c>
      <c r="BK52" s="27">
        <f t="shared" si="45"/>
        <v>0</v>
      </c>
      <c r="BL52" s="27">
        <f t="shared" si="46"/>
        <v>0</v>
      </c>
      <c r="BM52" s="27">
        <f t="shared" si="47"/>
        <v>0</v>
      </c>
      <c r="BN52" s="27">
        <f t="shared" si="48"/>
        <v>0</v>
      </c>
      <c r="BO52" s="27">
        <f t="shared" si="49"/>
        <v>38.75261194029849</v>
      </c>
      <c r="BP52" s="27">
        <f t="shared" si="50"/>
        <v>42.3407462686567</v>
      </c>
      <c r="BQ52" s="27">
        <f t="shared" si="51"/>
        <v>44.138955223880586</v>
      </c>
      <c r="BR52" s="27">
        <f t="shared" si="52"/>
        <v>31.133283582089533</v>
      </c>
      <c r="BS52" s="27">
        <f t="shared" si="53"/>
        <v>0</v>
      </c>
      <c r="BT52" s="27">
        <f t="shared" si="54"/>
        <v>0</v>
      </c>
      <c r="BU52" s="27">
        <f t="shared" si="55"/>
        <v>0</v>
      </c>
      <c r="BV52" s="27">
        <f t="shared" si="56"/>
        <v>0</v>
      </c>
      <c r="BW52" s="29">
        <f t="shared" si="57"/>
        <v>22.238059701492542</v>
      </c>
      <c r="BX52" s="29">
        <f t="shared" si="58"/>
        <v>5.961940298507461</v>
      </c>
      <c r="BY52" s="27">
        <f t="shared" si="59"/>
        <v>44.138955223880586</v>
      </c>
    </row>
    <row r="53" spans="7:77" ht="12.75">
      <c r="G53" s="27">
        <f t="shared" si="61"/>
        <v>0</v>
      </c>
      <c r="H53" s="27">
        <f t="shared" si="6"/>
        <v>0</v>
      </c>
      <c r="I53" s="27">
        <f t="shared" si="7"/>
        <v>23.29029850746269</v>
      </c>
      <c r="J53" s="27">
        <f t="shared" si="8"/>
        <v>23.29029850746269</v>
      </c>
      <c r="K53" s="27">
        <f t="shared" si="9"/>
        <v>4.909701492537312</v>
      </c>
      <c r="L53" s="27">
        <f t="shared" si="10"/>
        <v>36.79858208955223</v>
      </c>
      <c r="M53" s="37">
        <f t="shared" si="11"/>
        <v>14.2</v>
      </c>
      <c r="N53" s="37">
        <f t="shared" si="12"/>
        <v>0.4</v>
      </c>
      <c r="O53" s="36">
        <f t="shared" si="60"/>
        <v>7</v>
      </c>
      <c r="P53" s="33">
        <f t="shared" si="13"/>
        <v>13.399999999999999</v>
      </c>
      <c r="Q53" s="27">
        <f t="shared" si="14"/>
        <v>13.799999999999999</v>
      </c>
      <c r="R53" s="27">
        <f t="shared" si="15"/>
        <v>0.4</v>
      </c>
      <c r="S53" s="27">
        <v>2.7</v>
      </c>
      <c r="T53" s="27">
        <v>2.7</v>
      </c>
      <c r="U53" s="27">
        <v>11.4</v>
      </c>
      <c r="V53" s="27">
        <v>11.4</v>
      </c>
      <c r="W53" s="27">
        <v>6.8</v>
      </c>
      <c r="X53" s="27">
        <v>6.8</v>
      </c>
      <c r="Y53" s="27">
        <v>6.8</v>
      </c>
      <c r="Z53" s="27">
        <v>6.8</v>
      </c>
      <c r="AA53" s="27">
        <f t="shared" si="16"/>
        <v>7</v>
      </c>
      <c r="AB53" s="27">
        <v>1.1</v>
      </c>
      <c r="AC53" s="27">
        <v>3.2</v>
      </c>
      <c r="AD53" s="27">
        <v>1.2</v>
      </c>
      <c r="AE53" s="27">
        <v>4.3</v>
      </c>
      <c r="AF53" s="27">
        <v>3</v>
      </c>
      <c r="AG53" s="27">
        <v>3</v>
      </c>
      <c r="AH53" s="27">
        <v>3</v>
      </c>
      <c r="AI53" s="27">
        <f t="shared" si="17"/>
        <v>7</v>
      </c>
      <c r="AJ53" s="27">
        <f t="shared" si="18"/>
        <v>8.1</v>
      </c>
      <c r="AK53" s="27">
        <f t="shared" si="19"/>
        <v>11.3</v>
      </c>
      <c r="AL53" s="27">
        <f t="shared" si="20"/>
        <v>12.5</v>
      </c>
      <c r="AM53" s="27">
        <f t="shared" si="21"/>
        <v>16.8</v>
      </c>
      <c r="AN53" s="27">
        <f t="shared" si="22"/>
        <v>19.8</v>
      </c>
      <c r="AO53" s="27">
        <f t="shared" si="23"/>
        <v>22.8</v>
      </c>
      <c r="AP53" s="27">
        <f t="shared" si="24"/>
        <v>25.8</v>
      </c>
      <c r="AQ53" s="27">
        <f t="shared" si="25"/>
        <v>2.7</v>
      </c>
      <c r="AR53" s="27">
        <f t="shared" si="26"/>
        <v>2.7</v>
      </c>
      <c r="AS53" s="27">
        <f t="shared" si="27"/>
        <v>11.4</v>
      </c>
      <c r="AT53" s="27">
        <f t="shared" si="28"/>
        <v>11.4</v>
      </c>
      <c r="AU53" s="27">
        <f t="shared" si="29"/>
        <v>0</v>
      </c>
      <c r="AV53" s="27">
        <f t="shared" si="30"/>
        <v>0</v>
      </c>
      <c r="AW53" s="27">
        <f t="shared" si="31"/>
        <v>0</v>
      </c>
      <c r="AX53" s="27">
        <f t="shared" si="32"/>
        <v>0</v>
      </c>
      <c r="AY53" s="27">
        <f t="shared" si="33"/>
        <v>7</v>
      </c>
      <c r="AZ53" s="27">
        <f t="shared" si="34"/>
        <v>8.1</v>
      </c>
      <c r="BA53" s="27">
        <f t="shared" si="35"/>
        <v>11.3</v>
      </c>
      <c r="BB53" s="27">
        <f t="shared" si="36"/>
        <v>12.5</v>
      </c>
      <c r="BC53" s="27">
        <f t="shared" si="37"/>
        <v>0</v>
      </c>
      <c r="BD53" s="27">
        <f t="shared" si="38"/>
        <v>0</v>
      </c>
      <c r="BE53" s="27">
        <f t="shared" si="39"/>
        <v>0</v>
      </c>
      <c r="BF53" s="27">
        <f t="shared" si="40"/>
        <v>0</v>
      </c>
      <c r="BG53" s="27">
        <f t="shared" si="41"/>
        <v>18.900000000000002</v>
      </c>
      <c r="BH53" s="27">
        <f t="shared" si="42"/>
        <v>21.87</v>
      </c>
      <c r="BI53" s="27">
        <f t="shared" si="43"/>
        <v>128.82000000000002</v>
      </c>
      <c r="BJ53" s="27">
        <f t="shared" si="44"/>
        <v>142.5</v>
      </c>
      <c r="BK53" s="27">
        <f t="shared" si="45"/>
        <v>0</v>
      </c>
      <c r="BL53" s="27">
        <f t="shared" si="46"/>
        <v>0</v>
      </c>
      <c r="BM53" s="27">
        <f t="shared" si="47"/>
        <v>0</v>
      </c>
      <c r="BN53" s="27">
        <f t="shared" si="48"/>
        <v>0</v>
      </c>
      <c r="BO53" s="27">
        <f t="shared" si="49"/>
        <v>34.36791044776119</v>
      </c>
      <c r="BP53" s="27">
        <f t="shared" si="50"/>
        <v>36.79858208955223</v>
      </c>
      <c r="BQ53" s="27">
        <f t="shared" si="51"/>
        <v>35.229626865671634</v>
      </c>
      <c r="BR53" s="27">
        <f t="shared" si="52"/>
        <v>20.961268656716406</v>
      </c>
      <c r="BS53" s="27">
        <f t="shared" si="53"/>
        <v>0</v>
      </c>
      <c r="BT53" s="27">
        <f t="shared" si="54"/>
        <v>0</v>
      </c>
      <c r="BU53" s="27">
        <f t="shared" si="55"/>
        <v>0</v>
      </c>
      <c r="BV53" s="27">
        <f t="shared" si="56"/>
        <v>0</v>
      </c>
      <c r="BW53" s="29">
        <f t="shared" si="57"/>
        <v>23.29029850746269</v>
      </c>
      <c r="BX53" s="29">
        <f t="shared" si="58"/>
        <v>4.909701492537312</v>
      </c>
      <c r="BY53" s="27">
        <f t="shared" si="59"/>
        <v>36.79858208955223</v>
      </c>
    </row>
    <row r="54" spans="7:77" ht="12.75">
      <c r="G54" s="27">
        <f t="shared" si="61"/>
        <v>0</v>
      </c>
      <c r="H54" s="27">
        <f t="shared" si="6"/>
        <v>0</v>
      </c>
      <c r="I54" s="27">
        <f t="shared" si="7"/>
        <v>24.342537313432842</v>
      </c>
      <c r="J54" s="27">
        <f t="shared" si="8"/>
        <v>24.342537313432842</v>
      </c>
      <c r="K54" s="27">
        <f t="shared" si="9"/>
        <v>3.8574626865671604</v>
      </c>
      <c r="L54" s="27">
        <f t="shared" si="10"/>
        <v>30.204179104477582</v>
      </c>
      <c r="M54" s="37">
        <f t="shared" si="11"/>
        <v>14.2</v>
      </c>
      <c r="N54" s="37">
        <f t="shared" si="12"/>
        <v>0.4</v>
      </c>
      <c r="O54" s="36">
        <f t="shared" si="60"/>
        <v>7.5</v>
      </c>
      <c r="P54" s="33">
        <f t="shared" si="13"/>
        <v>13.399999999999999</v>
      </c>
      <c r="Q54" s="27">
        <f t="shared" si="14"/>
        <v>13.799999999999999</v>
      </c>
      <c r="R54" s="27">
        <f t="shared" si="15"/>
        <v>0.4</v>
      </c>
      <c r="S54" s="27">
        <v>2.7</v>
      </c>
      <c r="T54" s="27">
        <v>2.7</v>
      </c>
      <c r="U54" s="27">
        <v>11.4</v>
      </c>
      <c r="V54" s="27">
        <v>11.4</v>
      </c>
      <c r="W54" s="27">
        <v>6.8</v>
      </c>
      <c r="X54" s="27">
        <v>6.8</v>
      </c>
      <c r="Y54" s="27">
        <v>6.8</v>
      </c>
      <c r="Z54" s="27">
        <v>6.8</v>
      </c>
      <c r="AA54" s="27">
        <f t="shared" si="16"/>
        <v>7.5</v>
      </c>
      <c r="AB54" s="27">
        <v>1.1</v>
      </c>
      <c r="AC54" s="27">
        <v>3.2</v>
      </c>
      <c r="AD54" s="27">
        <v>1.2</v>
      </c>
      <c r="AE54" s="27">
        <v>4.3</v>
      </c>
      <c r="AF54" s="27">
        <v>3</v>
      </c>
      <c r="AG54" s="27">
        <v>3</v>
      </c>
      <c r="AH54" s="27">
        <v>3</v>
      </c>
      <c r="AI54" s="27">
        <f t="shared" si="17"/>
        <v>7.5</v>
      </c>
      <c r="AJ54" s="27">
        <f t="shared" si="18"/>
        <v>8.6</v>
      </c>
      <c r="AK54" s="27">
        <f t="shared" si="19"/>
        <v>11.8</v>
      </c>
      <c r="AL54" s="27">
        <f t="shared" si="20"/>
        <v>13</v>
      </c>
      <c r="AM54" s="27">
        <f t="shared" si="21"/>
        <v>17.3</v>
      </c>
      <c r="AN54" s="27">
        <f t="shared" si="22"/>
        <v>20.3</v>
      </c>
      <c r="AO54" s="27">
        <f t="shared" si="23"/>
        <v>23.3</v>
      </c>
      <c r="AP54" s="27">
        <f t="shared" si="24"/>
        <v>26.3</v>
      </c>
      <c r="AQ54" s="27">
        <f t="shared" si="25"/>
        <v>2.7</v>
      </c>
      <c r="AR54" s="27">
        <f t="shared" si="26"/>
        <v>2.7</v>
      </c>
      <c r="AS54" s="27">
        <f t="shared" si="27"/>
        <v>11.4</v>
      </c>
      <c r="AT54" s="27">
        <f t="shared" si="28"/>
        <v>11.4</v>
      </c>
      <c r="AU54" s="27">
        <f t="shared" si="29"/>
        <v>0</v>
      </c>
      <c r="AV54" s="27">
        <f t="shared" si="30"/>
        <v>0</v>
      </c>
      <c r="AW54" s="27">
        <f t="shared" si="31"/>
        <v>0</v>
      </c>
      <c r="AX54" s="27">
        <f t="shared" si="32"/>
        <v>0</v>
      </c>
      <c r="AY54" s="27">
        <f t="shared" si="33"/>
        <v>7.5</v>
      </c>
      <c r="AZ54" s="27">
        <f t="shared" si="34"/>
        <v>8.6</v>
      </c>
      <c r="BA54" s="27">
        <f t="shared" si="35"/>
        <v>11.8</v>
      </c>
      <c r="BB54" s="27">
        <f t="shared" si="36"/>
        <v>13</v>
      </c>
      <c r="BC54" s="27">
        <f t="shared" si="37"/>
        <v>0</v>
      </c>
      <c r="BD54" s="27">
        <f t="shared" si="38"/>
        <v>0</v>
      </c>
      <c r="BE54" s="27">
        <f t="shared" si="39"/>
        <v>0</v>
      </c>
      <c r="BF54" s="27">
        <f t="shared" si="40"/>
        <v>0</v>
      </c>
      <c r="BG54" s="27">
        <f t="shared" si="41"/>
        <v>20.25</v>
      </c>
      <c r="BH54" s="27">
        <f t="shared" si="42"/>
        <v>23.22</v>
      </c>
      <c r="BI54" s="27">
        <f t="shared" si="43"/>
        <v>134.52</v>
      </c>
      <c r="BJ54" s="27">
        <f t="shared" si="44"/>
        <v>148.20000000000002</v>
      </c>
      <c r="BK54" s="27">
        <f t="shared" si="45"/>
        <v>0</v>
      </c>
      <c r="BL54" s="27">
        <f t="shared" si="46"/>
        <v>0</v>
      </c>
      <c r="BM54" s="27">
        <f t="shared" si="47"/>
        <v>0</v>
      </c>
      <c r="BN54" s="27">
        <f t="shared" si="48"/>
        <v>0</v>
      </c>
      <c r="BO54" s="27">
        <f t="shared" si="49"/>
        <v>28.930970149253703</v>
      </c>
      <c r="BP54" s="27">
        <f t="shared" si="50"/>
        <v>30.204179104477582</v>
      </c>
      <c r="BQ54" s="27">
        <f t="shared" si="51"/>
        <v>25.268059701492486</v>
      </c>
      <c r="BR54" s="27">
        <f t="shared" si="52"/>
        <v>9.737014925373089</v>
      </c>
      <c r="BS54" s="27">
        <f t="shared" si="53"/>
        <v>0</v>
      </c>
      <c r="BT54" s="27">
        <f t="shared" si="54"/>
        <v>0</v>
      </c>
      <c r="BU54" s="27">
        <f t="shared" si="55"/>
        <v>0</v>
      </c>
      <c r="BV54" s="27">
        <f t="shared" si="56"/>
        <v>0</v>
      </c>
      <c r="BW54" s="29">
        <f t="shared" si="57"/>
        <v>24.342537313432842</v>
      </c>
      <c r="BX54" s="29">
        <f t="shared" si="58"/>
        <v>3.8574626865671604</v>
      </c>
      <c r="BY54" s="27">
        <f t="shared" si="59"/>
        <v>30.204179104477582</v>
      </c>
    </row>
    <row r="55" spans="7:77" ht="12.75">
      <c r="G55" s="27">
        <f t="shared" si="61"/>
        <v>0</v>
      </c>
      <c r="H55" s="27">
        <f t="shared" si="6"/>
        <v>0</v>
      </c>
      <c r="I55" s="27">
        <f t="shared" si="7"/>
        <v>25.394776119402984</v>
      </c>
      <c r="J55" s="27">
        <f t="shared" si="8"/>
        <v>25.394776119402984</v>
      </c>
      <c r="K55" s="27">
        <f t="shared" si="9"/>
        <v>2.805223880597019</v>
      </c>
      <c r="L55" s="27">
        <f t="shared" si="10"/>
        <v>22.557537313432874</v>
      </c>
      <c r="M55" s="37">
        <f t="shared" si="11"/>
        <v>14.2</v>
      </c>
      <c r="N55" s="37">
        <f t="shared" si="12"/>
        <v>0.4</v>
      </c>
      <c r="O55" s="36">
        <f t="shared" si="60"/>
        <v>8</v>
      </c>
      <c r="P55" s="33">
        <f t="shared" si="13"/>
        <v>13.399999999999999</v>
      </c>
      <c r="Q55" s="27">
        <f t="shared" si="14"/>
        <v>13.799999999999999</v>
      </c>
      <c r="R55" s="27">
        <f t="shared" si="15"/>
        <v>0.4</v>
      </c>
      <c r="S55" s="27">
        <v>2.7</v>
      </c>
      <c r="T55" s="27">
        <v>2.7</v>
      </c>
      <c r="U55" s="27">
        <v>11.4</v>
      </c>
      <c r="V55" s="27">
        <v>11.4</v>
      </c>
      <c r="W55" s="27">
        <v>6.8</v>
      </c>
      <c r="X55" s="27">
        <v>6.8</v>
      </c>
      <c r="Y55" s="27">
        <v>6.8</v>
      </c>
      <c r="Z55" s="27">
        <v>6.8</v>
      </c>
      <c r="AA55" s="27">
        <f t="shared" si="16"/>
        <v>8</v>
      </c>
      <c r="AB55" s="27">
        <v>1.1</v>
      </c>
      <c r="AC55" s="27">
        <v>3.2</v>
      </c>
      <c r="AD55" s="27">
        <v>1.2</v>
      </c>
      <c r="AE55" s="27">
        <v>4.3</v>
      </c>
      <c r="AF55" s="27">
        <v>3</v>
      </c>
      <c r="AG55" s="27">
        <v>3</v>
      </c>
      <c r="AH55" s="27">
        <v>3</v>
      </c>
      <c r="AI55" s="27">
        <f t="shared" si="17"/>
        <v>8</v>
      </c>
      <c r="AJ55" s="27">
        <f t="shared" si="18"/>
        <v>9.1</v>
      </c>
      <c r="AK55" s="27">
        <f t="shared" si="19"/>
        <v>12.3</v>
      </c>
      <c r="AL55" s="27">
        <f t="shared" si="20"/>
        <v>13.5</v>
      </c>
      <c r="AM55" s="27">
        <f t="shared" si="21"/>
        <v>17.8</v>
      </c>
      <c r="AN55" s="27">
        <f t="shared" si="22"/>
        <v>20.8</v>
      </c>
      <c r="AO55" s="27">
        <f t="shared" si="23"/>
        <v>23.8</v>
      </c>
      <c r="AP55" s="27">
        <f t="shared" si="24"/>
        <v>26.8</v>
      </c>
      <c r="AQ55" s="27">
        <f t="shared" si="25"/>
        <v>2.7</v>
      </c>
      <c r="AR55" s="27">
        <f t="shared" si="26"/>
        <v>2.7</v>
      </c>
      <c r="AS55" s="27">
        <f t="shared" si="27"/>
        <v>11.4</v>
      </c>
      <c r="AT55" s="27">
        <f t="shared" si="28"/>
        <v>11.4</v>
      </c>
      <c r="AU55" s="27">
        <f t="shared" si="29"/>
        <v>0</v>
      </c>
      <c r="AV55" s="27">
        <f t="shared" si="30"/>
        <v>0</v>
      </c>
      <c r="AW55" s="27">
        <f t="shared" si="31"/>
        <v>0</v>
      </c>
      <c r="AX55" s="27">
        <f t="shared" si="32"/>
        <v>0</v>
      </c>
      <c r="AY55" s="27">
        <f t="shared" si="33"/>
        <v>8</v>
      </c>
      <c r="AZ55" s="27">
        <f t="shared" si="34"/>
        <v>9.1</v>
      </c>
      <c r="BA55" s="27">
        <f t="shared" si="35"/>
        <v>12.3</v>
      </c>
      <c r="BB55" s="27">
        <f t="shared" si="36"/>
        <v>13.5</v>
      </c>
      <c r="BC55" s="27">
        <f t="shared" si="37"/>
        <v>0</v>
      </c>
      <c r="BD55" s="27">
        <f t="shared" si="38"/>
        <v>0</v>
      </c>
      <c r="BE55" s="27">
        <f t="shared" si="39"/>
        <v>0</v>
      </c>
      <c r="BF55" s="27">
        <f t="shared" si="40"/>
        <v>0</v>
      </c>
      <c r="BG55" s="27">
        <f t="shared" si="41"/>
        <v>21.6</v>
      </c>
      <c r="BH55" s="27">
        <f t="shared" si="42"/>
        <v>24.57</v>
      </c>
      <c r="BI55" s="27">
        <f t="shared" si="43"/>
        <v>140.22</v>
      </c>
      <c r="BJ55" s="27">
        <f t="shared" si="44"/>
        <v>153.9</v>
      </c>
      <c r="BK55" s="27">
        <f t="shared" si="45"/>
        <v>0</v>
      </c>
      <c r="BL55" s="27">
        <f t="shared" si="46"/>
        <v>0</v>
      </c>
      <c r="BM55" s="27">
        <f t="shared" si="47"/>
        <v>0</v>
      </c>
      <c r="BN55" s="27">
        <f t="shared" si="48"/>
        <v>0</v>
      </c>
      <c r="BO55" s="27">
        <f t="shared" si="49"/>
        <v>22.441791044776153</v>
      </c>
      <c r="BP55" s="27">
        <f t="shared" si="50"/>
        <v>22.557537313432874</v>
      </c>
      <c r="BQ55" s="27">
        <f t="shared" si="51"/>
        <v>14.254253731343333</v>
      </c>
      <c r="BR55" s="27">
        <f t="shared" si="52"/>
        <v>-2.5394776119402422</v>
      </c>
      <c r="BS55" s="27">
        <f t="shared" si="53"/>
        <v>0</v>
      </c>
      <c r="BT55" s="27">
        <f t="shared" si="54"/>
        <v>0</v>
      </c>
      <c r="BU55" s="27">
        <f t="shared" si="55"/>
        <v>0</v>
      </c>
      <c r="BV55" s="27">
        <f t="shared" si="56"/>
        <v>0</v>
      </c>
      <c r="BW55" s="29">
        <f t="shared" si="57"/>
        <v>25.394776119402984</v>
      </c>
      <c r="BX55" s="29">
        <f t="shared" si="58"/>
        <v>2.805223880597019</v>
      </c>
      <c r="BY55" s="27">
        <f t="shared" si="59"/>
        <v>22.557537313432874</v>
      </c>
    </row>
    <row r="56" spans="7:77" ht="12.75">
      <c r="G56" s="27">
        <f t="shared" si="61"/>
        <v>0</v>
      </c>
      <c r="H56" s="27">
        <f t="shared" si="6"/>
        <v>0</v>
      </c>
      <c r="I56" s="27">
        <f t="shared" si="7"/>
        <v>14.536567164179107</v>
      </c>
      <c r="J56" s="27">
        <f t="shared" si="8"/>
        <v>14.536567164179107</v>
      </c>
      <c r="K56" s="27">
        <f t="shared" si="9"/>
        <v>2.2634328358208933</v>
      </c>
      <c r="L56" s="27">
        <f t="shared" si="10"/>
        <v>19.239179104477593</v>
      </c>
      <c r="M56" s="37">
        <f t="shared" si="11"/>
        <v>14.2</v>
      </c>
      <c r="N56" s="37">
        <f t="shared" si="12"/>
        <v>0.4</v>
      </c>
      <c r="O56" s="36">
        <f t="shared" si="60"/>
        <v>8.5</v>
      </c>
      <c r="P56" s="33">
        <f t="shared" si="13"/>
        <v>13.399999999999999</v>
      </c>
      <c r="Q56" s="27">
        <f t="shared" si="14"/>
        <v>13.799999999999999</v>
      </c>
      <c r="R56" s="27">
        <f t="shared" si="15"/>
        <v>0.4</v>
      </c>
      <c r="S56" s="27">
        <v>2.7</v>
      </c>
      <c r="T56" s="27">
        <v>2.7</v>
      </c>
      <c r="U56" s="27">
        <v>11.4</v>
      </c>
      <c r="V56" s="27">
        <v>11.4</v>
      </c>
      <c r="W56" s="27">
        <v>6.8</v>
      </c>
      <c r="X56" s="27">
        <v>6.8</v>
      </c>
      <c r="Y56" s="27">
        <v>6.8</v>
      </c>
      <c r="Z56" s="27">
        <v>6.8</v>
      </c>
      <c r="AA56" s="27">
        <f t="shared" si="16"/>
        <v>8.5</v>
      </c>
      <c r="AB56" s="27">
        <v>1.1</v>
      </c>
      <c r="AC56" s="27">
        <v>3.2</v>
      </c>
      <c r="AD56" s="27">
        <v>1.2</v>
      </c>
      <c r="AE56" s="27">
        <v>4.3</v>
      </c>
      <c r="AF56" s="27">
        <v>3</v>
      </c>
      <c r="AG56" s="27">
        <v>3</v>
      </c>
      <c r="AH56" s="27">
        <v>3</v>
      </c>
      <c r="AI56" s="27">
        <f t="shared" si="17"/>
        <v>8.5</v>
      </c>
      <c r="AJ56" s="27">
        <f t="shared" si="18"/>
        <v>9.6</v>
      </c>
      <c r="AK56" s="27">
        <f t="shared" si="19"/>
        <v>12.8</v>
      </c>
      <c r="AL56" s="27">
        <f t="shared" si="20"/>
        <v>14</v>
      </c>
      <c r="AM56" s="27">
        <f t="shared" si="21"/>
        <v>18.3</v>
      </c>
      <c r="AN56" s="27">
        <f t="shared" si="22"/>
        <v>21.3</v>
      </c>
      <c r="AO56" s="27">
        <f t="shared" si="23"/>
        <v>24.3</v>
      </c>
      <c r="AP56" s="27">
        <f t="shared" si="24"/>
        <v>27.3</v>
      </c>
      <c r="AQ56" s="27">
        <f t="shared" si="25"/>
        <v>2.7</v>
      </c>
      <c r="AR56" s="27">
        <f t="shared" si="26"/>
        <v>2.7</v>
      </c>
      <c r="AS56" s="27">
        <f t="shared" si="27"/>
        <v>11.4</v>
      </c>
      <c r="AT56" s="27">
        <f t="shared" si="28"/>
        <v>0</v>
      </c>
      <c r="AU56" s="27">
        <f t="shared" si="29"/>
        <v>0</v>
      </c>
      <c r="AV56" s="27">
        <f t="shared" si="30"/>
        <v>0</v>
      </c>
      <c r="AW56" s="27">
        <f t="shared" si="31"/>
        <v>0</v>
      </c>
      <c r="AX56" s="27">
        <f t="shared" si="32"/>
        <v>0</v>
      </c>
      <c r="AY56" s="27">
        <f t="shared" si="33"/>
        <v>8.5</v>
      </c>
      <c r="AZ56" s="27">
        <f t="shared" si="34"/>
        <v>9.6</v>
      </c>
      <c r="BA56" s="27">
        <f t="shared" si="35"/>
        <v>12.8</v>
      </c>
      <c r="BB56" s="27">
        <f t="shared" si="36"/>
        <v>0</v>
      </c>
      <c r="BC56" s="27">
        <f t="shared" si="37"/>
        <v>0</v>
      </c>
      <c r="BD56" s="27">
        <f t="shared" si="38"/>
        <v>0</v>
      </c>
      <c r="BE56" s="27">
        <f t="shared" si="39"/>
        <v>0</v>
      </c>
      <c r="BF56" s="27">
        <f t="shared" si="40"/>
        <v>0</v>
      </c>
      <c r="BG56" s="27">
        <f t="shared" si="41"/>
        <v>22.950000000000003</v>
      </c>
      <c r="BH56" s="27">
        <f t="shared" si="42"/>
        <v>25.92</v>
      </c>
      <c r="BI56" s="27">
        <f t="shared" si="43"/>
        <v>145.92000000000002</v>
      </c>
      <c r="BJ56" s="27">
        <f t="shared" si="44"/>
        <v>0</v>
      </c>
      <c r="BK56" s="27">
        <f t="shared" si="45"/>
        <v>0</v>
      </c>
      <c r="BL56" s="27">
        <f t="shared" si="46"/>
        <v>0</v>
      </c>
      <c r="BM56" s="27">
        <f t="shared" si="47"/>
        <v>0</v>
      </c>
      <c r="BN56" s="27">
        <f t="shared" si="48"/>
        <v>0</v>
      </c>
      <c r="BO56" s="27">
        <f t="shared" si="49"/>
        <v>19.239179104477593</v>
      </c>
      <c r="BP56" s="27">
        <f t="shared" si="50"/>
        <v>18.758955223880577</v>
      </c>
      <c r="BQ56" s="27">
        <f t="shared" si="51"/>
        <v>8.721940298507427</v>
      </c>
      <c r="BR56" s="27">
        <f t="shared" si="52"/>
        <v>0</v>
      </c>
      <c r="BS56" s="27">
        <f t="shared" si="53"/>
        <v>0</v>
      </c>
      <c r="BT56" s="27">
        <f t="shared" si="54"/>
        <v>0</v>
      </c>
      <c r="BU56" s="27">
        <f t="shared" si="55"/>
        <v>0</v>
      </c>
      <c r="BV56" s="27">
        <f t="shared" si="56"/>
        <v>0</v>
      </c>
      <c r="BW56" s="29">
        <f t="shared" si="57"/>
        <v>14.536567164179107</v>
      </c>
      <c r="BX56" s="29">
        <f t="shared" si="58"/>
        <v>2.2634328358208933</v>
      </c>
      <c r="BY56" s="27">
        <f t="shared" si="59"/>
        <v>19.239179104477593</v>
      </c>
    </row>
    <row r="57" spans="7:77" ht="12.75">
      <c r="G57" s="27">
        <f t="shared" si="61"/>
        <v>0</v>
      </c>
      <c r="H57" s="27">
        <f t="shared" si="6"/>
        <v>0</v>
      </c>
      <c r="I57" s="27">
        <f t="shared" si="7"/>
        <v>15.163432835820897</v>
      </c>
      <c r="J57" s="27">
        <f t="shared" si="8"/>
        <v>15.163432835820897</v>
      </c>
      <c r="K57" s="27">
        <f t="shared" si="9"/>
        <v>1.6365671641791035</v>
      </c>
      <c r="L57" s="27">
        <f t="shared" si="10"/>
        <v>14.729104477611932</v>
      </c>
      <c r="M57" s="37">
        <f t="shared" si="11"/>
        <v>14.2</v>
      </c>
      <c r="N57" s="37">
        <f t="shared" si="12"/>
        <v>0.4</v>
      </c>
      <c r="O57" s="36">
        <f t="shared" si="60"/>
        <v>9</v>
      </c>
      <c r="P57" s="33">
        <f t="shared" si="13"/>
        <v>13.399999999999999</v>
      </c>
      <c r="Q57" s="27">
        <f t="shared" si="14"/>
        <v>13.799999999999999</v>
      </c>
      <c r="R57" s="27">
        <f t="shared" si="15"/>
        <v>0.4</v>
      </c>
      <c r="S57" s="27">
        <v>2.7</v>
      </c>
      <c r="T57" s="27">
        <v>2.7</v>
      </c>
      <c r="U57" s="27">
        <v>11.4</v>
      </c>
      <c r="V57" s="27">
        <v>11.4</v>
      </c>
      <c r="W57" s="27">
        <v>6.8</v>
      </c>
      <c r="X57" s="27">
        <v>6.8</v>
      </c>
      <c r="Y57" s="27">
        <v>6.8</v>
      </c>
      <c r="Z57" s="27">
        <v>6.8</v>
      </c>
      <c r="AA57" s="27">
        <f t="shared" si="16"/>
        <v>9</v>
      </c>
      <c r="AB57" s="27">
        <v>1.1</v>
      </c>
      <c r="AC57" s="27">
        <v>3.2</v>
      </c>
      <c r="AD57" s="27">
        <v>1.2</v>
      </c>
      <c r="AE57" s="27">
        <v>4.3</v>
      </c>
      <c r="AF57" s="27">
        <v>3</v>
      </c>
      <c r="AG57" s="27">
        <v>3</v>
      </c>
      <c r="AH57" s="27">
        <v>3</v>
      </c>
      <c r="AI57" s="27">
        <f t="shared" si="17"/>
        <v>9</v>
      </c>
      <c r="AJ57" s="27">
        <f t="shared" si="18"/>
        <v>10.1</v>
      </c>
      <c r="AK57" s="27">
        <f t="shared" si="19"/>
        <v>13.3</v>
      </c>
      <c r="AL57" s="27">
        <f t="shared" si="20"/>
        <v>14.5</v>
      </c>
      <c r="AM57" s="27">
        <f t="shared" si="21"/>
        <v>18.8</v>
      </c>
      <c r="AN57" s="27">
        <f t="shared" si="22"/>
        <v>21.8</v>
      </c>
      <c r="AO57" s="27">
        <f t="shared" si="23"/>
        <v>24.8</v>
      </c>
      <c r="AP57" s="27">
        <f t="shared" si="24"/>
        <v>27.8</v>
      </c>
      <c r="AQ57" s="27">
        <f t="shared" si="25"/>
        <v>2.7</v>
      </c>
      <c r="AR57" s="27">
        <f t="shared" si="26"/>
        <v>2.7</v>
      </c>
      <c r="AS57" s="27">
        <f t="shared" si="27"/>
        <v>11.4</v>
      </c>
      <c r="AT57" s="27">
        <f t="shared" si="28"/>
        <v>0</v>
      </c>
      <c r="AU57" s="27">
        <f t="shared" si="29"/>
        <v>0</v>
      </c>
      <c r="AV57" s="27">
        <f t="shared" si="30"/>
        <v>0</v>
      </c>
      <c r="AW57" s="27">
        <f t="shared" si="31"/>
        <v>0</v>
      </c>
      <c r="AX57" s="27">
        <f t="shared" si="32"/>
        <v>0</v>
      </c>
      <c r="AY57" s="27">
        <f t="shared" si="33"/>
        <v>9</v>
      </c>
      <c r="AZ57" s="27">
        <f t="shared" si="34"/>
        <v>10.1</v>
      </c>
      <c r="BA57" s="27">
        <f t="shared" si="35"/>
        <v>13.3</v>
      </c>
      <c r="BB57" s="27">
        <f t="shared" si="36"/>
        <v>0</v>
      </c>
      <c r="BC57" s="27">
        <f t="shared" si="37"/>
        <v>0</v>
      </c>
      <c r="BD57" s="27">
        <f t="shared" si="38"/>
        <v>0</v>
      </c>
      <c r="BE57" s="27">
        <f t="shared" si="39"/>
        <v>0</v>
      </c>
      <c r="BF57" s="27">
        <f t="shared" si="40"/>
        <v>0</v>
      </c>
      <c r="BG57" s="27">
        <f t="shared" si="41"/>
        <v>24.3</v>
      </c>
      <c r="BH57" s="27">
        <f t="shared" si="42"/>
        <v>27.27</v>
      </c>
      <c r="BI57" s="27">
        <f t="shared" si="43"/>
        <v>151.62</v>
      </c>
      <c r="BJ57" s="27">
        <f t="shared" si="44"/>
        <v>0</v>
      </c>
      <c r="BK57" s="27">
        <f t="shared" si="45"/>
        <v>0</v>
      </c>
      <c r="BL57" s="27">
        <f t="shared" si="46"/>
        <v>0</v>
      </c>
      <c r="BM57" s="27">
        <f t="shared" si="47"/>
        <v>0</v>
      </c>
      <c r="BN57" s="27">
        <f t="shared" si="48"/>
        <v>0</v>
      </c>
      <c r="BO57" s="27">
        <f t="shared" si="49"/>
        <v>14.729104477611932</v>
      </c>
      <c r="BP57" s="27">
        <f t="shared" si="50"/>
        <v>13.559328358208948</v>
      </c>
      <c r="BQ57" s="27">
        <f t="shared" si="51"/>
        <v>1.5163432835820707</v>
      </c>
      <c r="BR57" s="27">
        <f t="shared" si="52"/>
        <v>0</v>
      </c>
      <c r="BS57" s="27">
        <f t="shared" si="53"/>
        <v>0</v>
      </c>
      <c r="BT57" s="27">
        <f t="shared" si="54"/>
        <v>0</v>
      </c>
      <c r="BU57" s="27">
        <f t="shared" si="55"/>
        <v>0</v>
      </c>
      <c r="BV57" s="27">
        <f t="shared" si="56"/>
        <v>0</v>
      </c>
      <c r="BW57" s="29">
        <f t="shared" si="57"/>
        <v>15.163432835820897</v>
      </c>
      <c r="BX57" s="29">
        <f t="shared" si="58"/>
        <v>1.6365671641791035</v>
      </c>
      <c r="BY57" s="27">
        <f t="shared" si="59"/>
        <v>14.729104477611932</v>
      </c>
    </row>
    <row r="58" spans="7:77" ht="12.75">
      <c r="G58" s="27">
        <f t="shared" si="61"/>
        <v>0</v>
      </c>
      <c r="H58" s="27">
        <f t="shared" si="6"/>
        <v>0</v>
      </c>
      <c r="I58" s="27">
        <f t="shared" si="7"/>
        <v>15.79029850746269</v>
      </c>
      <c r="J58" s="27">
        <f t="shared" si="8"/>
        <v>15.79029850746269</v>
      </c>
      <c r="K58" s="27">
        <f t="shared" si="9"/>
        <v>1.0097014925373102</v>
      </c>
      <c r="L58" s="27">
        <f t="shared" si="10"/>
        <v>9.592164179104447</v>
      </c>
      <c r="M58" s="37">
        <f t="shared" si="11"/>
        <v>14.2</v>
      </c>
      <c r="N58" s="37">
        <f t="shared" si="12"/>
        <v>0.4</v>
      </c>
      <c r="O58" s="36">
        <f t="shared" si="60"/>
        <v>9.5</v>
      </c>
      <c r="P58" s="33">
        <f t="shared" si="13"/>
        <v>13.399999999999999</v>
      </c>
      <c r="Q58" s="27">
        <f t="shared" si="14"/>
        <v>13.799999999999999</v>
      </c>
      <c r="R58" s="27">
        <f t="shared" si="15"/>
        <v>0.4</v>
      </c>
      <c r="S58" s="27">
        <v>2.7</v>
      </c>
      <c r="T58" s="27">
        <v>2.7</v>
      </c>
      <c r="U58" s="27">
        <v>11.4</v>
      </c>
      <c r="V58" s="27">
        <v>11.4</v>
      </c>
      <c r="W58" s="27">
        <v>6.8</v>
      </c>
      <c r="X58" s="27">
        <v>6.8</v>
      </c>
      <c r="Y58" s="27">
        <v>6.8</v>
      </c>
      <c r="Z58" s="27">
        <v>6.8</v>
      </c>
      <c r="AA58" s="27">
        <f t="shared" si="16"/>
        <v>9.5</v>
      </c>
      <c r="AB58" s="27">
        <v>1.1</v>
      </c>
      <c r="AC58" s="27">
        <v>3.2</v>
      </c>
      <c r="AD58" s="27">
        <v>1.2</v>
      </c>
      <c r="AE58" s="27">
        <v>4.3</v>
      </c>
      <c r="AF58" s="27">
        <v>3</v>
      </c>
      <c r="AG58" s="27">
        <v>3</v>
      </c>
      <c r="AH58" s="27">
        <v>3</v>
      </c>
      <c r="AI58" s="27">
        <f t="shared" si="17"/>
        <v>9.5</v>
      </c>
      <c r="AJ58" s="27">
        <f t="shared" si="18"/>
        <v>10.6</v>
      </c>
      <c r="AK58" s="27">
        <f t="shared" si="19"/>
        <v>13.8</v>
      </c>
      <c r="AL58" s="27">
        <f t="shared" si="20"/>
        <v>15</v>
      </c>
      <c r="AM58" s="27">
        <f t="shared" si="21"/>
        <v>19.3</v>
      </c>
      <c r="AN58" s="27">
        <f t="shared" si="22"/>
        <v>22.3</v>
      </c>
      <c r="AO58" s="27">
        <f t="shared" si="23"/>
        <v>25.3</v>
      </c>
      <c r="AP58" s="27">
        <f t="shared" si="24"/>
        <v>28.3</v>
      </c>
      <c r="AQ58" s="27">
        <f t="shared" si="25"/>
        <v>2.7</v>
      </c>
      <c r="AR58" s="27">
        <f t="shared" si="26"/>
        <v>2.7</v>
      </c>
      <c r="AS58" s="27">
        <f t="shared" si="27"/>
        <v>11.4</v>
      </c>
      <c r="AT58" s="27">
        <f t="shared" si="28"/>
        <v>0</v>
      </c>
      <c r="AU58" s="27">
        <f t="shared" si="29"/>
        <v>0</v>
      </c>
      <c r="AV58" s="27">
        <f t="shared" si="30"/>
        <v>0</v>
      </c>
      <c r="AW58" s="27">
        <f t="shared" si="31"/>
        <v>0</v>
      </c>
      <c r="AX58" s="27">
        <f t="shared" si="32"/>
        <v>0</v>
      </c>
      <c r="AY58" s="27">
        <f t="shared" si="33"/>
        <v>9.5</v>
      </c>
      <c r="AZ58" s="27">
        <f t="shared" si="34"/>
        <v>10.6</v>
      </c>
      <c r="BA58" s="27">
        <f t="shared" si="35"/>
        <v>13.8</v>
      </c>
      <c r="BB58" s="27">
        <f t="shared" si="36"/>
        <v>0</v>
      </c>
      <c r="BC58" s="27">
        <f t="shared" si="37"/>
        <v>0</v>
      </c>
      <c r="BD58" s="27">
        <f t="shared" si="38"/>
        <v>0</v>
      </c>
      <c r="BE58" s="27">
        <f t="shared" si="39"/>
        <v>0</v>
      </c>
      <c r="BF58" s="27">
        <f t="shared" si="40"/>
        <v>0</v>
      </c>
      <c r="BG58" s="27">
        <f t="shared" si="41"/>
        <v>25.650000000000002</v>
      </c>
      <c r="BH58" s="27">
        <f t="shared" si="42"/>
        <v>28.62</v>
      </c>
      <c r="BI58" s="27">
        <f t="shared" si="43"/>
        <v>157.32000000000002</v>
      </c>
      <c r="BJ58" s="27">
        <f t="shared" si="44"/>
        <v>0</v>
      </c>
      <c r="BK58" s="27">
        <f t="shared" si="45"/>
        <v>0</v>
      </c>
      <c r="BL58" s="27">
        <f t="shared" si="46"/>
        <v>0</v>
      </c>
      <c r="BM58" s="27">
        <f t="shared" si="47"/>
        <v>0</v>
      </c>
      <c r="BN58" s="27">
        <f t="shared" si="48"/>
        <v>0</v>
      </c>
      <c r="BO58" s="27">
        <f t="shared" si="49"/>
        <v>9.592164179104447</v>
      </c>
      <c r="BP58" s="27">
        <f t="shared" si="50"/>
        <v>7.73283582089549</v>
      </c>
      <c r="BQ58" s="27">
        <f t="shared" si="51"/>
        <v>-6.316119402985125</v>
      </c>
      <c r="BR58" s="27">
        <f t="shared" si="52"/>
        <v>0</v>
      </c>
      <c r="BS58" s="27">
        <f t="shared" si="53"/>
        <v>0</v>
      </c>
      <c r="BT58" s="27">
        <f t="shared" si="54"/>
        <v>0</v>
      </c>
      <c r="BU58" s="27">
        <f t="shared" si="55"/>
        <v>0</v>
      </c>
      <c r="BV58" s="27">
        <f t="shared" si="56"/>
        <v>0</v>
      </c>
      <c r="BW58" s="29">
        <f t="shared" si="57"/>
        <v>15.79029850746269</v>
      </c>
      <c r="BX58" s="29">
        <f t="shared" si="58"/>
        <v>1.0097014925373102</v>
      </c>
      <c r="BY58" s="27">
        <f t="shared" si="59"/>
        <v>9.592164179104447</v>
      </c>
    </row>
    <row r="59" spans="7:77" ht="12.75">
      <c r="G59" s="27">
        <f t="shared" si="61"/>
        <v>0</v>
      </c>
      <c r="H59" s="27">
        <f t="shared" si="6"/>
        <v>0</v>
      </c>
      <c r="I59" s="27">
        <f t="shared" si="7"/>
        <v>4.251492537313434</v>
      </c>
      <c r="J59" s="27">
        <f t="shared" si="8"/>
        <v>4.251492537313434</v>
      </c>
      <c r="K59" s="27">
        <f t="shared" si="9"/>
        <v>1.1485074626865668</v>
      </c>
      <c r="L59" s="27">
        <f t="shared" si="10"/>
        <v>11.485074626865668</v>
      </c>
      <c r="M59" s="37">
        <f t="shared" si="11"/>
        <v>14.2</v>
      </c>
      <c r="N59" s="37">
        <f t="shared" si="12"/>
        <v>0.4</v>
      </c>
      <c r="O59" s="36">
        <f t="shared" si="60"/>
        <v>10</v>
      </c>
      <c r="P59" s="33">
        <f t="shared" si="13"/>
        <v>13.399999999999999</v>
      </c>
      <c r="Q59" s="27">
        <f t="shared" si="14"/>
        <v>13.799999999999999</v>
      </c>
      <c r="R59" s="27">
        <f t="shared" si="15"/>
        <v>0.4</v>
      </c>
      <c r="S59" s="27">
        <v>2.7</v>
      </c>
      <c r="T59" s="27">
        <v>2.7</v>
      </c>
      <c r="U59" s="27">
        <v>11.4</v>
      </c>
      <c r="V59" s="27">
        <v>11.4</v>
      </c>
      <c r="W59" s="27">
        <v>6.8</v>
      </c>
      <c r="X59" s="27">
        <v>6.8</v>
      </c>
      <c r="Y59" s="27">
        <v>6.8</v>
      </c>
      <c r="Z59" s="27">
        <v>6.8</v>
      </c>
      <c r="AA59" s="27">
        <f t="shared" si="16"/>
        <v>10</v>
      </c>
      <c r="AB59" s="27">
        <v>1.1</v>
      </c>
      <c r="AC59" s="27">
        <v>3.2</v>
      </c>
      <c r="AD59" s="27">
        <v>1.2</v>
      </c>
      <c r="AE59" s="27">
        <v>4.3</v>
      </c>
      <c r="AF59" s="27">
        <v>3</v>
      </c>
      <c r="AG59" s="27">
        <v>3</v>
      </c>
      <c r="AH59" s="27">
        <v>3</v>
      </c>
      <c r="AI59" s="27">
        <f t="shared" si="17"/>
        <v>10</v>
      </c>
      <c r="AJ59" s="27">
        <f t="shared" si="18"/>
        <v>11.1</v>
      </c>
      <c r="AK59" s="27">
        <f t="shared" si="19"/>
        <v>14.3</v>
      </c>
      <c r="AL59" s="27">
        <f t="shared" si="20"/>
        <v>15.5</v>
      </c>
      <c r="AM59" s="27">
        <f t="shared" si="21"/>
        <v>19.8</v>
      </c>
      <c r="AN59" s="27">
        <f t="shared" si="22"/>
        <v>22.8</v>
      </c>
      <c r="AO59" s="27">
        <f t="shared" si="23"/>
        <v>25.8</v>
      </c>
      <c r="AP59" s="27">
        <f t="shared" si="24"/>
        <v>28.8</v>
      </c>
      <c r="AQ59" s="27">
        <f t="shared" si="25"/>
        <v>2.7</v>
      </c>
      <c r="AR59" s="27">
        <f t="shared" si="26"/>
        <v>2.7</v>
      </c>
      <c r="AS59" s="27">
        <f t="shared" si="27"/>
        <v>0</v>
      </c>
      <c r="AT59" s="27">
        <f t="shared" si="28"/>
        <v>0</v>
      </c>
      <c r="AU59" s="27">
        <f t="shared" si="29"/>
        <v>0</v>
      </c>
      <c r="AV59" s="27">
        <f t="shared" si="30"/>
        <v>0</v>
      </c>
      <c r="AW59" s="27">
        <f t="shared" si="31"/>
        <v>0</v>
      </c>
      <c r="AX59" s="27">
        <f t="shared" si="32"/>
        <v>0</v>
      </c>
      <c r="AY59" s="27">
        <f t="shared" si="33"/>
        <v>10</v>
      </c>
      <c r="AZ59" s="27">
        <f t="shared" si="34"/>
        <v>11.1</v>
      </c>
      <c r="BA59" s="27">
        <f t="shared" si="35"/>
        <v>0</v>
      </c>
      <c r="BB59" s="27">
        <f t="shared" si="36"/>
        <v>0</v>
      </c>
      <c r="BC59" s="27">
        <f t="shared" si="37"/>
        <v>0</v>
      </c>
      <c r="BD59" s="27">
        <f t="shared" si="38"/>
        <v>0</v>
      </c>
      <c r="BE59" s="27">
        <f t="shared" si="39"/>
        <v>0</v>
      </c>
      <c r="BF59" s="27">
        <f t="shared" si="40"/>
        <v>0</v>
      </c>
      <c r="BG59" s="27">
        <f t="shared" si="41"/>
        <v>27</v>
      </c>
      <c r="BH59" s="27">
        <f t="shared" si="42"/>
        <v>29.970000000000002</v>
      </c>
      <c r="BI59" s="27">
        <f t="shared" si="43"/>
        <v>0</v>
      </c>
      <c r="BJ59" s="27">
        <f t="shared" si="44"/>
        <v>0</v>
      </c>
      <c r="BK59" s="27">
        <f t="shared" si="45"/>
        <v>0</v>
      </c>
      <c r="BL59" s="27">
        <f t="shared" si="46"/>
        <v>0</v>
      </c>
      <c r="BM59" s="27">
        <f t="shared" si="47"/>
        <v>0</v>
      </c>
      <c r="BN59" s="27">
        <f t="shared" si="48"/>
        <v>0</v>
      </c>
      <c r="BO59" s="27">
        <f t="shared" si="49"/>
        <v>11.485074626865668</v>
      </c>
      <c r="BP59" s="27">
        <f t="shared" si="50"/>
        <v>9.778432835820892</v>
      </c>
      <c r="BQ59" s="27">
        <f t="shared" si="51"/>
        <v>0</v>
      </c>
      <c r="BR59" s="27">
        <f t="shared" si="52"/>
        <v>0</v>
      </c>
      <c r="BS59" s="27">
        <f t="shared" si="53"/>
        <v>0</v>
      </c>
      <c r="BT59" s="27">
        <f t="shared" si="54"/>
        <v>0</v>
      </c>
      <c r="BU59" s="27">
        <f t="shared" si="55"/>
        <v>0</v>
      </c>
      <c r="BV59" s="27">
        <f t="shared" si="56"/>
        <v>0</v>
      </c>
      <c r="BW59" s="29">
        <f t="shared" si="57"/>
        <v>4.251492537313434</v>
      </c>
      <c r="BX59" s="29">
        <f t="shared" si="58"/>
        <v>1.1485074626865668</v>
      </c>
      <c r="BY59" s="27">
        <f t="shared" si="59"/>
        <v>11.485074626865668</v>
      </c>
    </row>
    <row r="60" spans="7:77" ht="12.75">
      <c r="G60" s="27">
        <f t="shared" si="61"/>
        <v>0</v>
      </c>
      <c r="H60" s="27">
        <f t="shared" si="6"/>
        <v>0</v>
      </c>
      <c r="I60" s="27">
        <f t="shared" si="7"/>
        <v>4.452985074626866</v>
      </c>
      <c r="J60" s="27">
        <f t="shared" si="8"/>
        <v>4.452985074626866</v>
      </c>
      <c r="K60" s="27">
        <f t="shared" si="9"/>
        <v>0.9470149253731339</v>
      </c>
      <c r="L60" s="27">
        <f t="shared" si="10"/>
        <v>9.943656716417905</v>
      </c>
      <c r="M60" s="37">
        <f t="shared" si="11"/>
        <v>14.2</v>
      </c>
      <c r="N60" s="37">
        <f t="shared" si="12"/>
        <v>0.4</v>
      </c>
      <c r="O60" s="36">
        <f t="shared" si="60"/>
        <v>10.5</v>
      </c>
      <c r="P60" s="33">
        <f t="shared" si="13"/>
        <v>13.399999999999999</v>
      </c>
      <c r="Q60" s="27">
        <f t="shared" si="14"/>
        <v>13.799999999999999</v>
      </c>
      <c r="R60" s="27">
        <f t="shared" si="15"/>
        <v>0.4</v>
      </c>
      <c r="S60" s="27">
        <v>2.7</v>
      </c>
      <c r="T60" s="27">
        <v>2.7</v>
      </c>
      <c r="U60" s="27">
        <v>11.4</v>
      </c>
      <c r="V60" s="27">
        <v>11.4</v>
      </c>
      <c r="W60" s="27">
        <v>6.8</v>
      </c>
      <c r="X60" s="27">
        <v>6.8</v>
      </c>
      <c r="Y60" s="27">
        <v>6.8</v>
      </c>
      <c r="Z60" s="27">
        <v>6.8</v>
      </c>
      <c r="AA60" s="27">
        <f t="shared" si="16"/>
        <v>10.5</v>
      </c>
      <c r="AB60" s="27">
        <v>1.1</v>
      </c>
      <c r="AC60" s="27">
        <v>3.2</v>
      </c>
      <c r="AD60" s="27">
        <v>1.2</v>
      </c>
      <c r="AE60" s="27">
        <v>4.3</v>
      </c>
      <c r="AF60" s="27">
        <v>3</v>
      </c>
      <c r="AG60" s="27">
        <v>3</v>
      </c>
      <c r="AH60" s="27">
        <v>3</v>
      </c>
      <c r="AI60" s="27">
        <f t="shared" si="17"/>
        <v>10.5</v>
      </c>
      <c r="AJ60" s="27">
        <f t="shared" si="18"/>
        <v>11.6</v>
      </c>
      <c r="AK60" s="27">
        <f t="shared" si="19"/>
        <v>14.8</v>
      </c>
      <c r="AL60" s="27">
        <f t="shared" si="20"/>
        <v>16</v>
      </c>
      <c r="AM60" s="27">
        <f t="shared" si="21"/>
        <v>20.3</v>
      </c>
      <c r="AN60" s="27">
        <f t="shared" si="22"/>
        <v>23.3</v>
      </c>
      <c r="AO60" s="27">
        <f t="shared" si="23"/>
        <v>26.3</v>
      </c>
      <c r="AP60" s="27">
        <f t="shared" si="24"/>
        <v>29.3</v>
      </c>
      <c r="AQ60" s="27">
        <f t="shared" si="25"/>
        <v>2.7</v>
      </c>
      <c r="AR60" s="27">
        <f t="shared" si="26"/>
        <v>2.7</v>
      </c>
      <c r="AS60" s="27">
        <f t="shared" si="27"/>
        <v>0</v>
      </c>
      <c r="AT60" s="27">
        <f t="shared" si="28"/>
        <v>0</v>
      </c>
      <c r="AU60" s="27">
        <f t="shared" si="29"/>
        <v>0</v>
      </c>
      <c r="AV60" s="27">
        <f t="shared" si="30"/>
        <v>0</v>
      </c>
      <c r="AW60" s="27">
        <f t="shared" si="31"/>
        <v>0</v>
      </c>
      <c r="AX60" s="27">
        <f t="shared" si="32"/>
        <v>0</v>
      </c>
      <c r="AY60" s="27">
        <f t="shared" si="33"/>
        <v>10.5</v>
      </c>
      <c r="AZ60" s="27">
        <f t="shared" si="34"/>
        <v>11.6</v>
      </c>
      <c r="BA60" s="27">
        <f t="shared" si="35"/>
        <v>0</v>
      </c>
      <c r="BB60" s="27">
        <f t="shared" si="36"/>
        <v>0</v>
      </c>
      <c r="BC60" s="27">
        <f t="shared" si="37"/>
        <v>0</v>
      </c>
      <c r="BD60" s="27">
        <f t="shared" si="38"/>
        <v>0</v>
      </c>
      <c r="BE60" s="27">
        <f t="shared" si="39"/>
        <v>0</v>
      </c>
      <c r="BF60" s="27">
        <f t="shared" si="40"/>
        <v>0</v>
      </c>
      <c r="BG60" s="27">
        <f t="shared" si="41"/>
        <v>28.35</v>
      </c>
      <c r="BH60" s="27">
        <f t="shared" si="42"/>
        <v>31.32</v>
      </c>
      <c r="BI60" s="27">
        <f t="shared" si="43"/>
        <v>0</v>
      </c>
      <c r="BJ60" s="27">
        <f t="shared" si="44"/>
        <v>0</v>
      </c>
      <c r="BK60" s="27">
        <f t="shared" si="45"/>
        <v>0</v>
      </c>
      <c r="BL60" s="27">
        <f t="shared" si="46"/>
        <v>0</v>
      </c>
      <c r="BM60" s="27">
        <f t="shared" si="47"/>
        <v>0</v>
      </c>
      <c r="BN60" s="27">
        <f t="shared" si="48"/>
        <v>0</v>
      </c>
      <c r="BO60" s="27">
        <f t="shared" si="49"/>
        <v>9.943656716417905</v>
      </c>
      <c r="BP60" s="27">
        <f t="shared" si="50"/>
        <v>8.015373134328355</v>
      </c>
      <c r="BQ60" s="27">
        <f t="shared" si="51"/>
        <v>0</v>
      </c>
      <c r="BR60" s="27">
        <f t="shared" si="52"/>
        <v>0</v>
      </c>
      <c r="BS60" s="27">
        <f t="shared" si="53"/>
        <v>0</v>
      </c>
      <c r="BT60" s="27">
        <f t="shared" si="54"/>
        <v>0</v>
      </c>
      <c r="BU60" s="27">
        <f t="shared" si="55"/>
        <v>0</v>
      </c>
      <c r="BV60" s="27">
        <f t="shared" si="56"/>
        <v>0</v>
      </c>
      <c r="BW60" s="29">
        <f t="shared" si="57"/>
        <v>4.452985074626866</v>
      </c>
      <c r="BX60" s="29">
        <f t="shared" si="58"/>
        <v>0.9470149253731339</v>
      </c>
      <c r="BY60" s="27">
        <f t="shared" si="59"/>
        <v>9.943656716417905</v>
      </c>
    </row>
    <row r="61" spans="7:77" ht="12.75">
      <c r="G61" s="27">
        <f t="shared" si="61"/>
        <v>0</v>
      </c>
      <c r="H61" s="27">
        <f t="shared" si="6"/>
        <v>0</v>
      </c>
      <c r="I61" s="27">
        <f t="shared" si="7"/>
        <v>4.654477611940299</v>
      </c>
      <c r="J61" s="27">
        <f t="shared" si="8"/>
        <v>4.654477611940299</v>
      </c>
      <c r="K61" s="27">
        <f t="shared" si="9"/>
        <v>0.7455223880597011</v>
      </c>
      <c r="L61" s="27">
        <f t="shared" si="10"/>
        <v>8.200746268656712</v>
      </c>
      <c r="M61" s="37">
        <f t="shared" si="11"/>
        <v>14.2</v>
      </c>
      <c r="N61" s="37">
        <f t="shared" si="12"/>
        <v>0.4</v>
      </c>
      <c r="O61" s="36">
        <f t="shared" si="60"/>
        <v>11</v>
      </c>
      <c r="P61" s="33">
        <f t="shared" si="13"/>
        <v>13.399999999999999</v>
      </c>
      <c r="Q61" s="27">
        <f t="shared" si="14"/>
        <v>13.799999999999999</v>
      </c>
      <c r="R61" s="27">
        <f t="shared" si="15"/>
        <v>0.4</v>
      </c>
      <c r="S61" s="27">
        <v>2.7</v>
      </c>
      <c r="T61" s="27">
        <v>2.7</v>
      </c>
      <c r="U61" s="27">
        <v>11.4</v>
      </c>
      <c r="V61" s="27">
        <v>11.4</v>
      </c>
      <c r="W61" s="27">
        <v>6.8</v>
      </c>
      <c r="X61" s="27">
        <v>6.8</v>
      </c>
      <c r="Y61" s="27">
        <v>6.8</v>
      </c>
      <c r="Z61" s="27">
        <v>6.8</v>
      </c>
      <c r="AA61" s="27">
        <f t="shared" si="16"/>
        <v>11</v>
      </c>
      <c r="AB61" s="27">
        <v>1.1</v>
      </c>
      <c r="AC61" s="27">
        <v>3.2</v>
      </c>
      <c r="AD61" s="27">
        <v>1.2</v>
      </c>
      <c r="AE61" s="27">
        <v>4.3</v>
      </c>
      <c r="AF61" s="27">
        <v>3</v>
      </c>
      <c r="AG61" s="27">
        <v>3</v>
      </c>
      <c r="AH61" s="27">
        <v>3</v>
      </c>
      <c r="AI61" s="27">
        <f t="shared" si="17"/>
        <v>11</v>
      </c>
      <c r="AJ61" s="27">
        <f t="shared" si="18"/>
        <v>12.1</v>
      </c>
      <c r="AK61" s="27">
        <f t="shared" si="19"/>
        <v>15.3</v>
      </c>
      <c r="AL61" s="27">
        <f t="shared" si="20"/>
        <v>16.5</v>
      </c>
      <c r="AM61" s="27">
        <f t="shared" si="21"/>
        <v>20.8</v>
      </c>
      <c r="AN61" s="27">
        <f t="shared" si="22"/>
        <v>23.8</v>
      </c>
      <c r="AO61" s="27">
        <f t="shared" si="23"/>
        <v>26.8</v>
      </c>
      <c r="AP61" s="27">
        <f t="shared" si="24"/>
        <v>29.8</v>
      </c>
      <c r="AQ61" s="27">
        <f t="shared" si="25"/>
        <v>2.7</v>
      </c>
      <c r="AR61" s="27">
        <f t="shared" si="26"/>
        <v>2.7</v>
      </c>
      <c r="AS61" s="27">
        <f t="shared" si="27"/>
        <v>0</v>
      </c>
      <c r="AT61" s="27">
        <f t="shared" si="28"/>
        <v>0</v>
      </c>
      <c r="AU61" s="27">
        <f t="shared" si="29"/>
        <v>0</v>
      </c>
      <c r="AV61" s="27">
        <f t="shared" si="30"/>
        <v>0</v>
      </c>
      <c r="AW61" s="27">
        <f t="shared" si="31"/>
        <v>0</v>
      </c>
      <c r="AX61" s="27">
        <f t="shared" si="32"/>
        <v>0</v>
      </c>
      <c r="AY61" s="27">
        <f t="shared" si="33"/>
        <v>11</v>
      </c>
      <c r="AZ61" s="27">
        <f t="shared" si="34"/>
        <v>12.1</v>
      </c>
      <c r="BA61" s="27">
        <f t="shared" si="35"/>
        <v>0</v>
      </c>
      <c r="BB61" s="27">
        <f t="shared" si="36"/>
        <v>0</v>
      </c>
      <c r="BC61" s="27">
        <f t="shared" si="37"/>
        <v>0</v>
      </c>
      <c r="BD61" s="27">
        <f t="shared" si="38"/>
        <v>0</v>
      </c>
      <c r="BE61" s="27">
        <f t="shared" si="39"/>
        <v>0</v>
      </c>
      <c r="BF61" s="27">
        <f t="shared" si="40"/>
        <v>0</v>
      </c>
      <c r="BG61" s="27">
        <f t="shared" si="41"/>
        <v>29.700000000000003</v>
      </c>
      <c r="BH61" s="27">
        <f t="shared" si="42"/>
        <v>32.67</v>
      </c>
      <c r="BI61" s="27">
        <f t="shared" si="43"/>
        <v>0</v>
      </c>
      <c r="BJ61" s="27">
        <f t="shared" si="44"/>
        <v>0</v>
      </c>
      <c r="BK61" s="27">
        <f t="shared" si="45"/>
        <v>0</v>
      </c>
      <c r="BL61" s="27">
        <f t="shared" si="46"/>
        <v>0</v>
      </c>
      <c r="BM61" s="27">
        <f t="shared" si="47"/>
        <v>0</v>
      </c>
      <c r="BN61" s="27">
        <f t="shared" si="48"/>
        <v>0</v>
      </c>
      <c r="BO61" s="27">
        <f t="shared" si="49"/>
        <v>8.200746268656712</v>
      </c>
      <c r="BP61" s="27">
        <f t="shared" si="50"/>
        <v>6.050820895522383</v>
      </c>
      <c r="BQ61" s="27">
        <f t="shared" si="51"/>
        <v>0</v>
      </c>
      <c r="BR61" s="27">
        <f t="shared" si="52"/>
        <v>0</v>
      </c>
      <c r="BS61" s="27">
        <f t="shared" si="53"/>
        <v>0</v>
      </c>
      <c r="BT61" s="27">
        <f t="shared" si="54"/>
        <v>0</v>
      </c>
      <c r="BU61" s="27">
        <f t="shared" si="55"/>
        <v>0</v>
      </c>
      <c r="BV61" s="27">
        <f t="shared" si="56"/>
        <v>0</v>
      </c>
      <c r="BW61" s="29">
        <f t="shared" si="57"/>
        <v>4.654477611940299</v>
      </c>
      <c r="BX61" s="29">
        <f t="shared" si="58"/>
        <v>0.7455223880597011</v>
      </c>
      <c r="BY61" s="27">
        <f t="shared" si="59"/>
        <v>8.200746268656712</v>
      </c>
    </row>
    <row r="62" spans="7:77" ht="12.75">
      <c r="G62" s="27">
        <f t="shared" si="61"/>
        <v>0</v>
      </c>
      <c r="H62" s="27">
        <f t="shared" si="6"/>
        <v>0</v>
      </c>
      <c r="I62" s="27">
        <f t="shared" si="7"/>
        <v>4.855970149253732</v>
      </c>
      <c r="J62" s="27">
        <f t="shared" si="8"/>
        <v>4.855970149253732</v>
      </c>
      <c r="K62" s="27">
        <f t="shared" si="9"/>
        <v>0.5440298507462682</v>
      </c>
      <c r="L62" s="27">
        <f t="shared" si="10"/>
        <v>6.256343283582084</v>
      </c>
      <c r="M62" s="37">
        <f t="shared" si="11"/>
        <v>14.2</v>
      </c>
      <c r="N62" s="37">
        <f t="shared" si="12"/>
        <v>0.4</v>
      </c>
      <c r="O62" s="36">
        <f t="shared" si="60"/>
        <v>11.5</v>
      </c>
      <c r="P62" s="33">
        <f t="shared" si="13"/>
        <v>13.399999999999999</v>
      </c>
      <c r="Q62" s="27">
        <f t="shared" si="14"/>
        <v>13.799999999999999</v>
      </c>
      <c r="R62" s="27">
        <f t="shared" si="15"/>
        <v>0.4</v>
      </c>
      <c r="S62" s="27">
        <v>2.7</v>
      </c>
      <c r="T62" s="27">
        <v>2.7</v>
      </c>
      <c r="U62" s="27">
        <v>11.4</v>
      </c>
      <c r="V62" s="27">
        <v>11.4</v>
      </c>
      <c r="W62" s="27">
        <v>6.8</v>
      </c>
      <c r="X62" s="27">
        <v>6.8</v>
      </c>
      <c r="Y62" s="27">
        <v>6.8</v>
      </c>
      <c r="Z62" s="27">
        <v>6.8</v>
      </c>
      <c r="AA62" s="27">
        <f t="shared" si="16"/>
        <v>11.5</v>
      </c>
      <c r="AB62" s="27">
        <v>1.1</v>
      </c>
      <c r="AC62" s="27">
        <v>3.2</v>
      </c>
      <c r="AD62" s="27">
        <v>1.2</v>
      </c>
      <c r="AE62" s="27">
        <v>4.3</v>
      </c>
      <c r="AF62" s="27">
        <v>3</v>
      </c>
      <c r="AG62" s="27">
        <v>3</v>
      </c>
      <c r="AH62" s="27">
        <v>3</v>
      </c>
      <c r="AI62" s="27">
        <f t="shared" si="17"/>
        <v>11.5</v>
      </c>
      <c r="AJ62" s="27">
        <f t="shared" si="18"/>
        <v>12.6</v>
      </c>
      <c r="AK62" s="27">
        <f t="shared" si="19"/>
        <v>15.8</v>
      </c>
      <c r="AL62" s="27">
        <f t="shared" si="20"/>
        <v>17</v>
      </c>
      <c r="AM62" s="27">
        <f t="shared" si="21"/>
        <v>21.3</v>
      </c>
      <c r="AN62" s="27">
        <f t="shared" si="22"/>
        <v>24.3</v>
      </c>
      <c r="AO62" s="27">
        <f t="shared" si="23"/>
        <v>27.3</v>
      </c>
      <c r="AP62" s="27">
        <f t="shared" si="24"/>
        <v>30.3</v>
      </c>
      <c r="AQ62" s="27">
        <f t="shared" si="25"/>
        <v>2.7</v>
      </c>
      <c r="AR62" s="27">
        <f t="shared" si="26"/>
        <v>2.7</v>
      </c>
      <c r="AS62" s="27">
        <f t="shared" si="27"/>
        <v>0</v>
      </c>
      <c r="AT62" s="27">
        <f t="shared" si="28"/>
        <v>0</v>
      </c>
      <c r="AU62" s="27">
        <f t="shared" si="29"/>
        <v>0</v>
      </c>
      <c r="AV62" s="27">
        <f t="shared" si="30"/>
        <v>0</v>
      </c>
      <c r="AW62" s="27">
        <f t="shared" si="31"/>
        <v>0</v>
      </c>
      <c r="AX62" s="27">
        <f t="shared" si="32"/>
        <v>0</v>
      </c>
      <c r="AY62" s="27">
        <f t="shared" si="33"/>
        <v>11.5</v>
      </c>
      <c r="AZ62" s="27">
        <f t="shared" si="34"/>
        <v>12.6</v>
      </c>
      <c r="BA62" s="27">
        <f t="shared" si="35"/>
        <v>0</v>
      </c>
      <c r="BB62" s="27">
        <f t="shared" si="36"/>
        <v>0</v>
      </c>
      <c r="BC62" s="27">
        <f t="shared" si="37"/>
        <v>0</v>
      </c>
      <c r="BD62" s="27">
        <f t="shared" si="38"/>
        <v>0</v>
      </c>
      <c r="BE62" s="27">
        <f t="shared" si="39"/>
        <v>0</v>
      </c>
      <c r="BF62" s="27">
        <f t="shared" si="40"/>
        <v>0</v>
      </c>
      <c r="BG62" s="27">
        <f t="shared" si="41"/>
        <v>31.05</v>
      </c>
      <c r="BH62" s="27">
        <f t="shared" si="42"/>
        <v>34.02</v>
      </c>
      <c r="BI62" s="27">
        <f t="shared" si="43"/>
        <v>0</v>
      </c>
      <c r="BJ62" s="27">
        <f t="shared" si="44"/>
        <v>0</v>
      </c>
      <c r="BK62" s="27">
        <f t="shared" si="45"/>
        <v>0</v>
      </c>
      <c r="BL62" s="27">
        <f t="shared" si="46"/>
        <v>0</v>
      </c>
      <c r="BM62" s="27">
        <f t="shared" si="47"/>
        <v>0</v>
      </c>
      <c r="BN62" s="27">
        <f t="shared" si="48"/>
        <v>0</v>
      </c>
      <c r="BO62" s="27">
        <f t="shared" si="49"/>
        <v>6.256343283582084</v>
      </c>
      <c r="BP62" s="27">
        <f t="shared" si="50"/>
        <v>3.88477611940298</v>
      </c>
      <c r="BQ62" s="27">
        <f t="shared" si="51"/>
        <v>0</v>
      </c>
      <c r="BR62" s="27">
        <f t="shared" si="52"/>
        <v>0</v>
      </c>
      <c r="BS62" s="27">
        <f t="shared" si="53"/>
        <v>0</v>
      </c>
      <c r="BT62" s="27">
        <f t="shared" si="54"/>
        <v>0</v>
      </c>
      <c r="BU62" s="27">
        <f t="shared" si="55"/>
        <v>0</v>
      </c>
      <c r="BV62" s="27">
        <f t="shared" si="56"/>
        <v>0</v>
      </c>
      <c r="BW62" s="29">
        <f t="shared" si="57"/>
        <v>4.855970149253732</v>
      </c>
      <c r="BX62" s="29">
        <f t="shared" si="58"/>
        <v>0.5440298507462682</v>
      </c>
      <c r="BY62" s="27">
        <f t="shared" si="59"/>
        <v>6.256343283582084</v>
      </c>
    </row>
    <row r="63" spans="7:77" ht="12.75">
      <c r="G63" s="27">
        <f t="shared" si="61"/>
        <v>0</v>
      </c>
      <c r="H63" s="27">
        <f t="shared" si="6"/>
        <v>0</v>
      </c>
      <c r="I63" s="27">
        <f t="shared" si="7"/>
        <v>5.057462686567166</v>
      </c>
      <c r="J63" s="27">
        <f t="shared" si="8"/>
        <v>5.057462686567166</v>
      </c>
      <c r="K63" s="27">
        <f t="shared" si="9"/>
        <v>0.34253731343283444</v>
      </c>
      <c r="L63" s="27">
        <f t="shared" si="10"/>
        <v>4.110447761194013</v>
      </c>
      <c r="M63" s="37">
        <f t="shared" si="11"/>
        <v>14.2</v>
      </c>
      <c r="N63" s="37">
        <f t="shared" si="12"/>
        <v>0.4</v>
      </c>
      <c r="O63" s="36">
        <f t="shared" si="60"/>
        <v>12</v>
      </c>
      <c r="P63" s="33">
        <f t="shared" si="13"/>
        <v>13.399999999999999</v>
      </c>
      <c r="Q63" s="27">
        <f t="shared" si="14"/>
        <v>13.799999999999999</v>
      </c>
      <c r="R63" s="27">
        <f t="shared" si="15"/>
        <v>0.4</v>
      </c>
      <c r="S63" s="27">
        <v>2.7</v>
      </c>
      <c r="T63" s="27">
        <v>2.7</v>
      </c>
      <c r="U63" s="27">
        <v>11.4</v>
      </c>
      <c r="V63" s="27">
        <v>11.4</v>
      </c>
      <c r="W63" s="27">
        <v>6.8</v>
      </c>
      <c r="X63" s="27">
        <v>6.8</v>
      </c>
      <c r="Y63" s="27">
        <v>6.8</v>
      </c>
      <c r="Z63" s="27">
        <v>6.8</v>
      </c>
      <c r="AA63" s="27">
        <f t="shared" si="16"/>
        <v>12</v>
      </c>
      <c r="AB63" s="27">
        <v>1.1</v>
      </c>
      <c r="AC63" s="27">
        <v>3.2</v>
      </c>
      <c r="AD63" s="27">
        <v>1.2</v>
      </c>
      <c r="AE63" s="27">
        <v>4.3</v>
      </c>
      <c r="AF63" s="27">
        <v>3</v>
      </c>
      <c r="AG63" s="27">
        <v>3</v>
      </c>
      <c r="AH63" s="27">
        <v>3</v>
      </c>
      <c r="AI63" s="27">
        <f t="shared" si="17"/>
        <v>12</v>
      </c>
      <c r="AJ63" s="27">
        <f t="shared" si="18"/>
        <v>13.1</v>
      </c>
      <c r="AK63" s="27">
        <f t="shared" si="19"/>
        <v>16.3</v>
      </c>
      <c r="AL63" s="27">
        <f t="shared" si="20"/>
        <v>17.5</v>
      </c>
      <c r="AM63" s="27">
        <f t="shared" si="21"/>
        <v>21.8</v>
      </c>
      <c r="AN63" s="27">
        <f t="shared" si="22"/>
        <v>24.8</v>
      </c>
      <c r="AO63" s="27">
        <f t="shared" si="23"/>
        <v>27.8</v>
      </c>
      <c r="AP63" s="27">
        <f t="shared" si="24"/>
        <v>30.8</v>
      </c>
      <c r="AQ63" s="27">
        <f t="shared" si="25"/>
        <v>2.7</v>
      </c>
      <c r="AR63" s="27">
        <f t="shared" si="26"/>
        <v>2.7</v>
      </c>
      <c r="AS63" s="27">
        <f t="shared" si="27"/>
        <v>0</v>
      </c>
      <c r="AT63" s="27">
        <f t="shared" si="28"/>
        <v>0</v>
      </c>
      <c r="AU63" s="27">
        <f t="shared" si="29"/>
        <v>0</v>
      </c>
      <c r="AV63" s="27">
        <f t="shared" si="30"/>
        <v>0</v>
      </c>
      <c r="AW63" s="27">
        <f t="shared" si="31"/>
        <v>0</v>
      </c>
      <c r="AX63" s="27">
        <f t="shared" si="32"/>
        <v>0</v>
      </c>
      <c r="AY63" s="27">
        <f t="shared" si="33"/>
        <v>12</v>
      </c>
      <c r="AZ63" s="27">
        <f t="shared" si="34"/>
        <v>13.1</v>
      </c>
      <c r="BA63" s="27">
        <f t="shared" si="35"/>
        <v>0</v>
      </c>
      <c r="BB63" s="27">
        <f t="shared" si="36"/>
        <v>0</v>
      </c>
      <c r="BC63" s="27">
        <f t="shared" si="37"/>
        <v>0</v>
      </c>
      <c r="BD63" s="27">
        <f t="shared" si="38"/>
        <v>0</v>
      </c>
      <c r="BE63" s="27">
        <f t="shared" si="39"/>
        <v>0</v>
      </c>
      <c r="BF63" s="27">
        <f t="shared" si="40"/>
        <v>0</v>
      </c>
      <c r="BG63" s="27">
        <f t="shared" si="41"/>
        <v>32.400000000000006</v>
      </c>
      <c r="BH63" s="27">
        <f t="shared" si="42"/>
        <v>35.370000000000005</v>
      </c>
      <c r="BI63" s="27">
        <f t="shared" si="43"/>
        <v>0</v>
      </c>
      <c r="BJ63" s="27">
        <f t="shared" si="44"/>
        <v>0</v>
      </c>
      <c r="BK63" s="27">
        <f t="shared" si="45"/>
        <v>0</v>
      </c>
      <c r="BL63" s="27">
        <f t="shared" si="46"/>
        <v>0</v>
      </c>
      <c r="BM63" s="27">
        <f t="shared" si="47"/>
        <v>0</v>
      </c>
      <c r="BN63" s="27">
        <f t="shared" si="48"/>
        <v>0</v>
      </c>
      <c r="BO63" s="27">
        <f t="shared" si="49"/>
        <v>4.110447761194013</v>
      </c>
      <c r="BP63" s="27">
        <f t="shared" si="50"/>
        <v>1.5172388059701318</v>
      </c>
      <c r="BQ63" s="27">
        <f t="shared" si="51"/>
        <v>0</v>
      </c>
      <c r="BR63" s="27">
        <f t="shared" si="52"/>
        <v>0</v>
      </c>
      <c r="BS63" s="27">
        <f t="shared" si="53"/>
        <v>0</v>
      </c>
      <c r="BT63" s="27">
        <f t="shared" si="54"/>
        <v>0</v>
      </c>
      <c r="BU63" s="27">
        <f t="shared" si="55"/>
        <v>0</v>
      </c>
      <c r="BV63" s="27">
        <f t="shared" si="56"/>
        <v>0</v>
      </c>
      <c r="BW63" s="29">
        <f t="shared" si="57"/>
        <v>5.057462686567166</v>
      </c>
      <c r="BX63" s="29">
        <f t="shared" si="58"/>
        <v>0.34253731343283444</v>
      </c>
      <c r="BY63" s="27">
        <f t="shared" si="59"/>
        <v>4.110447761194013</v>
      </c>
    </row>
    <row r="64" spans="7:77" ht="12.75">
      <c r="G64" s="27">
        <f t="shared" si="61"/>
        <v>0</v>
      </c>
      <c r="H64" s="27">
        <f t="shared" si="6"/>
        <v>0</v>
      </c>
      <c r="I64" s="27">
        <f t="shared" si="7"/>
        <v>5.258955223880598</v>
      </c>
      <c r="J64" s="27">
        <f t="shared" si="8"/>
        <v>5.258955223880598</v>
      </c>
      <c r="K64" s="27">
        <f t="shared" si="9"/>
        <v>0.14104477611940247</v>
      </c>
      <c r="L64" s="27">
        <f t="shared" si="10"/>
        <v>1.7630597014925309</v>
      </c>
      <c r="M64" s="37">
        <f t="shared" si="11"/>
        <v>14.2</v>
      </c>
      <c r="N64" s="37">
        <f t="shared" si="12"/>
        <v>0.4</v>
      </c>
      <c r="O64" s="36">
        <f t="shared" si="60"/>
        <v>12.5</v>
      </c>
      <c r="P64" s="33">
        <f t="shared" si="13"/>
        <v>13.399999999999999</v>
      </c>
      <c r="Q64" s="27">
        <f t="shared" si="14"/>
        <v>13.799999999999999</v>
      </c>
      <c r="R64" s="27">
        <f t="shared" si="15"/>
        <v>0.4</v>
      </c>
      <c r="S64" s="27">
        <v>2.7</v>
      </c>
      <c r="T64" s="27">
        <v>2.7</v>
      </c>
      <c r="U64" s="27">
        <v>11.4</v>
      </c>
      <c r="V64" s="27">
        <v>11.4</v>
      </c>
      <c r="W64" s="27">
        <v>6.8</v>
      </c>
      <c r="X64" s="27">
        <v>6.8</v>
      </c>
      <c r="Y64" s="27">
        <v>6.8</v>
      </c>
      <c r="Z64" s="27">
        <v>6.8</v>
      </c>
      <c r="AA64" s="27">
        <f t="shared" si="16"/>
        <v>12.5</v>
      </c>
      <c r="AB64" s="27">
        <v>1.1</v>
      </c>
      <c r="AC64" s="27">
        <v>3.2</v>
      </c>
      <c r="AD64" s="27">
        <v>1.2</v>
      </c>
      <c r="AE64" s="27">
        <v>4.3</v>
      </c>
      <c r="AF64" s="27">
        <v>3</v>
      </c>
      <c r="AG64" s="27">
        <v>3</v>
      </c>
      <c r="AH64" s="27">
        <v>3</v>
      </c>
      <c r="AI64" s="27">
        <f t="shared" si="17"/>
        <v>12.5</v>
      </c>
      <c r="AJ64" s="27">
        <f t="shared" si="18"/>
        <v>13.6</v>
      </c>
      <c r="AK64" s="27">
        <f t="shared" si="19"/>
        <v>16.8</v>
      </c>
      <c r="AL64" s="27">
        <f t="shared" si="20"/>
        <v>18</v>
      </c>
      <c r="AM64" s="27">
        <f t="shared" si="21"/>
        <v>22.3</v>
      </c>
      <c r="AN64" s="27">
        <f t="shared" si="22"/>
        <v>25.3</v>
      </c>
      <c r="AO64" s="27">
        <f t="shared" si="23"/>
        <v>28.3</v>
      </c>
      <c r="AP64" s="27">
        <f t="shared" si="24"/>
        <v>31.3</v>
      </c>
      <c r="AQ64" s="27">
        <f t="shared" si="25"/>
        <v>2.7</v>
      </c>
      <c r="AR64" s="27">
        <f t="shared" si="26"/>
        <v>2.7</v>
      </c>
      <c r="AS64" s="27">
        <f t="shared" si="27"/>
        <v>0</v>
      </c>
      <c r="AT64" s="27">
        <f t="shared" si="28"/>
        <v>0</v>
      </c>
      <c r="AU64" s="27">
        <f t="shared" si="29"/>
        <v>0</v>
      </c>
      <c r="AV64" s="27">
        <f t="shared" si="30"/>
        <v>0</v>
      </c>
      <c r="AW64" s="27">
        <f t="shared" si="31"/>
        <v>0</v>
      </c>
      <c r="AX64" s="27">
        <f t="shared" si="32"/>
        <v>0</v>
      </c>
      <c r="AY64" s="27">
        <f t="shared" si="33"/>
        <v>12.5</v>
      </c>
      <c r="AZ64" s="27">
        <f t="shared" si="34"/>
        <v>13.6</v>
      </c>
      <c r="BA64" s="27">
        <f t="shared" si="35"/>
        <v>0</v>
      </c>
      <c r="BB64" s="27">
        <f t="shared" si="36"/>
        <v>0</v>
      </c>
      <c r="BC64" s="27">
        <f t="shared" si="37"/>
        <v>0</v>
      </c>
      <c r="BD64" s="27">
        <f t="shared" si="38"/>
        <v>0</v>
      </c>
      <c r="BE64" s="27">
        <f t="shared" si="39"/>
        <v>0</v>
      </c>
      <c r="BF64" s="27">
        <f t="shared" si="40"/>
        <v>0</v>
      </c>
      <c r="BG64" s="27">
        <f t="shared" si="41"/>
        <v>33.75</v>
      </c>
      <c r="BH64" s="27">
        <f t="shared" si="42"/>
        <v>36.72</v>
      </c>
      <c r="BI64" s="27">
        <f t="shared" si="43"/>
        <v>0</v>
      </c>
      <c r="BJ64" s="27">
        <f t="shared" si="44"/>
        <v>0</v>
      </c>
      <c r="BK64" s="27">
        <f t="shared" si="45"/>
        <v>0</v>
      </c>
      <c r="BL64" s="27">
        <f t="shared" si="46"/>
        <v>0</v>
      </c>
      <c r="BM64" s="27">
        <f t="shared" si="47"/>
        <v>0</v>
      </c>
      <c r="BN64" s="27">
        <f t="shared" si="48"/>
        <v>0</v>
      </c>
      <c r="BO64" s="27">
        <f t="shared" si="49"/>
        <v>1.7630597014925309</v>
      </c>
      <c r="BP64" s="27">
        <f t="shared" si="50"/>
        <v>-1.0517910447761258</v>
      </c>
      <c r="BQ64" s="27">
        <f t="shared" si="51"/>
        <v>0</v>
      </c>
      <c r="BR64" s="27">
        <f t="shared" si="52"/>
        <v>0</v>
      </c>
      <c r="BS64" s="27">
        <f t="shared" si="53"/>
        <v>0</v>
      </c>
      <c r="BT64" s="27">
        <f t="shared" si="54"/>
        <v>0</v>
      </c>
      <c r="BU64" s="27">
        <f t="shared" si="55"/>
        <v>0</v>
      </c>
      <c r="BV64" s="27">
        <f t="shared" si="56"/>
        <v>0</v>
      </c>
      <c r="BW64" s="29">
        <f t="shared" si="57"/>
        <v>5.258955223880598</v>
      </c>
      <c r="BX64" s="29">
        <f t="shared" si="58"/>
        <v>0.14104477611940247</v>
      </c>
      <c r="BY64" s="27">
        <f t="shared" si="59"/>
        <v>1.7630597014925309</v>
      </c>
    </row>
    <row r="65" spans="7:77" ht="12.75">
      <c r="G65" s="27">
        <f t="shared" si="61"/>
        <v>0</v>
      </c>
      <c r="H65" s="27">
        <f t="shared" si="6"/>
        <v>0</v>
      </c>
      <c r="I65" s="27">
        <f t="shared" si="7"/>
        <v>2.619402985074627</v>
      </c>
      <c r="J65" s="27">
        <f t="shared" si="8"/>
        <v>2.619402985074627</v>
      </c>
      <c r="K65" s="27">
        <f t="shared" si="9"/>
        <v>0.08059701492537297</v>
      </c>
      <c r="L65" s="27">
        <f t="shared" si="10"/>
        <v>1.0477611940298486</v>
      </c>
      <c r="M65" s="37">
        <f t="shared" si="11"/>
        <v>14.2</v>
      </c>
      <c r="N65" s="37">
        <f t="shared" si="12"/>
        <v>0.4</v>
      </c>
      <c r="O65" s="36">
        <f t="shared" si="60"/>
        <v>13</v>
      </c>
      <c r="P65" s="33">
        <f t="shared" si="13"/>
        <v>13.399999999999999</v>
      </c>
      <c r="Q65" s="27">
        <f t="shared" si="14"/>
        <v>13.799999999999999</v>
      </c>
      <c r="R65" s="27">
        <f t="shared" si="15"/>
        <v>0.4</v>
      </c>
      <c r="S65" s="27">
        <v>2.7</v>
      </c>
      <c r="T65" s="27">
        <v>2.7</v>
      </c>
      <c r="U65" s="27">
        <v>11.4</v>
      </c>
      <c r="V65" s="27">
        <v>11.4</v>
      </c>
      <c r="W65" s="27">
        <v>6.8</v>
      </c>
      <c r="X65" s="27">
        <v>6.8</v>
      </c>
      <c r="Y65" s="27">
        <v>6.8</v>
      </c>
      <c r="Z65" s="27">
        <v>6.8</v>
      </c>
      <c r="AA65" s="27">
        <f t="shared" si="16"/>
        <v>13</v>
      </c>
      <c r="AB65" s="27">
        <v>1.1</v>
      </c>
      <c r="AC65" s="27">
        <v>3.2</v>
      </c>
      <c r="AD65" s="27">
        <v>1.2</v>
      </c>
      <c r="AE65" s="27">
        <v>4.3</v>
      </c>
      <c r="AF65" s="27">
        <v>3</v>
      </c>
      <c r="AG65" s="27">
        <v>3</v>
      </c>
      <c r="AH65" s="27">
        <v>3</v>
      </c>
      <c r="AI65" s="27">
        <f t="shared" si="17"/>
        <v>13</v>
      </c>
      <c r="AJ65" s="27">
        <f t="shared" si="18"/>
        <v>14.1</v>
      </c>
      <c r="AK65" s="27">
        <f t="shared" si="19"/>
        <v>17.3</v>
      </c>
      <c r="AL65" s="27">
        <f t="shared" si="20"/>
        <v>18.5</v>
      </c>
      <c r="AM65" s="27">
        <f t="shared" si="21"/>
        <v>22.8</v>
      </c>
      <c r="AN65" s="27">
        <f t="shared" si="22"/>
        <v>25.8</v>
      </c>
      <c r="AO65" s="27">
        <f t="shared" si="23"/>
        <v>28.8</v>
      </c>
      <c r="AP65" s="27">
        <f t="shared" si="24"/>
        <v>31.8</v>
      </c>
      <c r="AQ65" s="27">
        <f t="shared" si="25"/>
        <v>2.7</v>
      </c>
      <c r="AR65" s="27">
        <f t="shared" si="26"/>
        <v>0</v>
      </c>
      <c r="AS65" s="27">
        <f t="shared" si="27"/>
        <v>0</v>
      </c>
      <c r="AT65" s="27">
        <f t="shared" si="28"/>
        <v>0</v>
      </c>
      <c r="AU65" s="27">
        <f t="shared" si="29"/>
        <v>0</v>
      </c>
      <c r="AV65" s="27">
        <f t="shared" si="30"/>
        <v>0</v>
      </c>
      <c r="AW65" s="27">
        <f t="shared" si="31"/>
        <v>0</v>
      </c>
      <c r="AX65" s="27">
        <f t="shared" si="32"/>
        <v>0</v>
      </c>
      <c r="AY65" s="27">
        <f t="shared" si="33"/>
        <v>13</v>
      </c>
      <c r="AZ65" s="27">
        <f t="shared" si="34"/>
        <v>0</v>
      </c>
      <c r="BA65" s="27">
        <f t="shared" si="35"/>
        <v>0</v>
      </c>
      <c r="BB65" s="27">
        <f t="shared" si="36"/>
        <v>0</v>
      </c>
      <c r="BC65" s="27">
        <f t="shared" si="37"/>
        <v>0</v>
      </c>
      <c r="BD65" s="27">
        <f t="shared" si="38"/>
        <v>0</v>
      </c>
      <c r="BE65" s="27">
        <f t="shared" si="39"/>
        <v>0</v>
      </c>
      <c r="BF65" s="27">
        <f t="shared" si="40"/>
        <v>0</v>
      </c>
      <c r="BG65" s="27">
        <f t="shared" si="41"/>
        <v>35.1</v>
      </c>
      <c r="BH65" s="27">
        <f t="shared" si="42"/>
        <v>0</v>
      </c>
      <c r="BI65" s="27">
        <f t="shared" si="43"/>
        <v>0</v>
      </c>
      <c r="BJ65" s="27">
        <f t="shared" si="44"/>
        <v>0</v>
      </c>
      <c r="BK65" s="27">
        <f t="shared" si="45"/>
        <v>0</v>
      </c>
      <c r="BL65" s="27">
        <f t="shared" si="46"/>
        <v>0</v>
      </c>
      <c r="BM65" s="27">
        <f t="shared" si="47"/>
        <v>0</v>
      </c>
      <c r="BN65" s="27">
        <f t="shared" si="48"/>
        <v>0</v>
      </c>
      <c r="BO65" s="27">
        <f t="shared" si="49"/>
        <v>1.0477611940298486</v>
      </c>
      <c r="BP65" s="27">
        <f t="shared" si="50"/>
        <v>0</v>
      </c>
      <c r="BQ65" s="27">
        <f t="shared" si="51"/>
        <v>0</v>
      </c>
      <c r="BR65" s="27">
        <f t="shared" si="52"/>
        <v>0</v>
      </c>
      <c r="BS65" s="27">
        <f t="shared" si="53"/>
        <v>0</v>
      </c>
      <c r="BT65" s="27">
        <f t="shared" si="54"/>
        <v>0</v>
      </c>
      <c r="BU65" s="27">
        <f t="shared" si="55"/>
        <v>0</v>
      </c>
      <c r="BV65" s="27">
        <f t="shared" si="56"/>
        <v>0</v>
      </c>
      <c r="BW65" s="29">
        <f t="shared" si="57"/>
        <v>2.619402985074627</v>
      </c>
      <c r="BX65" s="29">
        <f t="shared" si="58"/>
        <v>0.08059701492537297</v>
      </c>
      <c r="BY65" s="27">
        <f t="shared" si="59"/>
        <v>1.0477611940298486</v>
      </c>
    </row>
    <row r="66" spans="7:77" ht="12.75">
      <c r="G66" s="27">
        <f aca="true" t="shared" si="62" ref="G66:G97">IF(L66=$C$14,O66,0)</f>
        <v>0</v>
      </c>
      <c r="H66" s="27">
        <f t="shared" si="6"/>
        <v>0</v>
      </c>
      <c r="I66" s="27">
        <f t="shared" si="7"/>
        <v>2.7201492537313436</v>
      </c>
      <c r="J66" s="27">
        <f t="shared" si="8"/>
        <v>2.7201492537313436</v>
      </c>
      <c r="K66" s="27">
        <f t="shared" si="9"/>
        <v>-0.020149253731343464</v>
      </c>
      <c r="L66" s="27">
        <f t="shared" si="10"/>
        <v>0</v>
      </c>
      <c r="M66" s="37">
        <f t="shared" si="11"/>
        <v>14.2</v>
      </c>
      <c r="N66" s="37">
        <f t="shared" si="12"/>
        <v>0.4</v>
      </c>
      <c r="O66" s="36">
        <f t="shared" si="60"/>
        <v>13.5</v>
      </c>
      <c r="P66" s="33">
        <f t="shared" si="13"/>
        <v>13.399999999999999</v>
      </c>
      <c r="Q66" s="27">
        <f t="shared" si="14"/>
        <v>13.799999999999999</v>
      </c>
      <c r="R66" s="27">
        <f t="shared" si="15"/>
        <v>0.4</v>
      </c>
      <c r="S66" s="27">
        <v>2.7</v>
      </c>
      <c r="T66" s="27">
        <v>2.7</v>
      </c>
      <c r="U66" s="27">
        <v>11.4</v>
      </c>
      <c r="V66" s="27">
        <v>11.4</v>
      </c>
      <c r="W66" s="27">
        <v>6.8</v>
      </c>
      <c r="X66" s="27">
        <v>6.8</v>
      </c>
      <c r="Y66" s="27">
        <v>6.8</v>
      </c>
      <c r="Z66" s="27">
        <v>6.8</v>
      </c>
      <c r="AA66" s="27">
        <f t="shared" si="16"/>
        <v>13.5</v>
      </c>
      <c r="AB66" s="27">
        <v>1.1</v>
      </c>
      <c r="AC66" s="27">
        <v>3.2</v>
      </c>
      <c r="AD66" s="27">
        <v>1.2</v>
      </c>
      <c r="AE66" s="27">
        <v>4.3</v>
      </c>
      <c r="AF66" s="27">
        <v>3</v>
      </c>
      <c r="AG66" s="27">
        <v>3</v>
      </c>
      <c r="AH66" s="27">
        <v>3</v>
      </c>
      <c r="AI66" s="27">
        <f t="shared" si="17"/>
        <v>13.5</v>
      </c>
      <c r="AJ66" s="27">
        <f t="shared" si="18"/>
        <v>14.6</v>
      </c>
      <c r="AK66" s="27">
        <f t="shared" si="19"/>
        <v>17.8</v>
      </c>
      <c r="AL66" s="27">
        <f t="shared" si="20"/>
        <v>19</v>
      </c>
      <c r="AM66" s="27">
        <f t="shared" si="21"/>
        <v>23.3</v>
      </c>
      <c r="AN66" s="27">
        <f t="shared" si="22"/>
        <v>26.3</v>
      </c>
      <c r="AO66" s="27">
        <f t="shared" si="23"/>
        <v>29.3</v>
      </c>
      <c r="AP66" s="27">
        <f t="shared" si="24"/>
        <v>32.3</v>
      </c>
      <c r="AQ66" s="27">
        <f t="shared" si="25"/>
        <v>2.7</v>
      </c>
      <c r="AR66" s="27">
        <f t="shared" si="26"/>
        <v>0</v>
      </c>
      <c r="AS66" s="27">
        <f t="shared" si="27"/>
        <v>0</v>
      </c>
      <c r="AT66" s="27">
        <f t="shared" si="28"/>
        <v>0</v>
      </c>
      <c r="AU66" s="27">
        <f t="shared" si="29"/>
        <v>0</v>
      </c>
      <c r="AV66" s="27">
        <f t="shared" si="30"/>
        <v>0</v>
      </c>
      <c r="AW66" s="27">
        <f t="shared" si="31"/>
        <v>0</v>
      </c>
      <c r="AX66" s="27">
        <f t="shared" si="32"/>
        <v>0</v>
      </c>
      <c r="AY66" s="27">
        <f t="shared" si="33"/>
        <v>13.5</v>
      </c>
      <c r="AZ66" s="27">
        <f t="shared" si="34"/>
        <v>0</v>
      </c>
      <c r="BA66" s="27">
        <f t="shared" si="35"/>
        <v>0</v>
      </c>
      <c r="BB66" s="27">
        <f t="shared" si="36"/>
        <v>0</v>
      </c>
      <c r="BC66" s="27">
        <f t="shared" si="37"/>
        <v>0</v>
      </c>
      <c r="BD66" s="27">
        <f t="shared" si="38"/>
        <v>0</v>
      </c>
      <c r="BE66" s="27">
        <f t="shared" si="39"/>
        <v>0</v>
      </c>
      <c r="BF66" s="27">
        <f t="shared" si="40"/>
        <v>0</v>
      </c>
      <c r="BG66" s="27">
        <f t="shared" si="41"/>
        <v>36.45</v>
      </c>
      <c r="BH66" s="27">
        <f t="shared" si="42"/>
        <v>0</v>
      </c>
      <c r="BI66" s="27">
        <f t="shared" si="43"/>
        <v>0</v>
      </c>
      <c r="BJ66" s="27">
        <f t="shared" si="44"/>
        <v>0</v>
      </c>
      <c r="BK66" s="27">
        <f t="shared" si="45"/>
        <v>0</v>
      </c>
      <c r="BL66" s="27">
        <f t="shared" si="46"/>
        <v>0</v>
      </c>
      <c r="BM66" s="27">
        <f t="shared" si="47"/>
        <v>0</v>
      </c>
      <c r="BN66" s="27">
        <f t="shared" si="48"/>
        <v>0</v>
      </c>
      <c r="BO66" s="27">
        <f t="shared" si="49"/>
        <v>-0.27201492537313676</v>
      </c>
      <c r="BP66" s="27">
        <f t="shared" si="50"/>
        <v>0</v>
      </c>
      <c r="BQ66" s="27">
        <f t="shared" si="51"/>
        <v>0</v>
      </c>
      <c r="BR66" s="27">
        <f t="shared" si="52"/>
        <v>0</v>
      </c>
      <c r="BS66" s="27">
        <f t="shared" si="53"/>
        <v>0</v>
      </c>
      <c r="BT66" s="27">
        <f t="shared" si="54"/>
        <v>0</v>
      </c>
      <c r="BU66" s="27">
        <f t="shared" si="55"/>
        <v>0</v>
      </c>
      <c r="BV66" s="27">
        <f t="shared" si="56"/>
        <v>0</v>
      </c>
      <c r="BW66" s="29">
        <f t="shared" si="57"/>
        <v>2.7201492537313436</v>
      </c>
      <c r="BX66" s="29">
        <f t="shared" si="58"/>
        <v>-0.020149253731343464</v>
      </c>
      <c r="BY66" s="27">
        <f t="shared" si="59"/>
        <v>0</v>
      </c>
    </row>
    <row r="67" spans="7:77" ht="12.75">
      <c r="G67" s="27">
        <f t="shared" si="62"/>
        <v>0</v>
      </c>
      <c r="H67" s="27">
        <f aca="true" t="shared" si="63" ref="H67:H130">IF($C$10=I67,O67,0)</f>
        <v>0</v>
      </c>
      <c r="I67" s="27">
        <f aca="true" t="shared" si="64" ref="I67:I130">MAX(J67:K67)</f>
        <v>0</v>
      </c>
      <c r="J67" s="27">
        <f aca="true" t="shared" si="65" ref="J67:J130">BW67</f>
        <v>0</v>
      </c>
      <c r="K67" s="27">
        <f aca="true" t="shared" si="66" ref="K67:K130">BX67</f>
        <v>0</v>
      </c>
      <c r="L67" s="27">
        <f aca="true" t="shared" si="67" ref="L67:L130">BY67</f>
        <v>0</v>
      </c>
      <c r="M67" s="37">
        <f aca="true" t="shared" si="68" ref="M67:M130">$A$3</f>
        <v>14.2</v>
      </c>
      <c r="N67" s="37">
        <f aca="true" t="shared" si="69" ref="N67:N130">$B$3</f>
        <v>0.4</v>
      </c>
      <c r="O67" s="36">
        <f t="shared" si="60"/>
        <v>14</v>
      </c>
      <c r="P67" s="33">
        <f aca="true" t="shared" si="70" ref="P67:P130">M67-2*N67</f>
        <v>13.399999999999999</v>
      </c>
      <c r="Q67" s="27">
        <f aca="true" t="shared" si="71" ref="Q67:Q130">P67+R67</f>
        <v>13.799999999999999</v>
      </c>
      <c r="R67" s="27">
        <f aca="true" t="shared" si="72" ref="R67:R130">N67</f>
        <v>0.4</v>
      </c>
      <c r="S67" s="27">
        <v>2.7</v>
      </c>
      <c r="T67" s="27">
        <v>2.7</v>
      </c>
      <c r="U67" s="27">
        <v>11.4</v>
      </c>
      <c r="V67" s="27">
        <v>11.4</v>
      </c>
      <c r="W67" s="27">
        <v>6.8</v>
      </c>
      <c r="X67" s="27">
        <v>6.8</v>
      </c>
      <c r="Y67" s="27">
        <v>6.8</v>
      </c>
      <c r="Z67" s="27">
        <v>6.8</v>
      </c>
      <c r="AA67" s="27">
        <f aca="true" t="shared" si="73" ref="AA67:AA130">O67</f>
        <v>14</v>
      </c>
      <c r="AB67" s="27">
        <v>1.1</v>
      </c>
      <c r="AC67" s="27">
        <v>3.2</v>
      </c>
      <c r="AD67" s="27">
        <v>1.2</v>
      </c>
      <c r="AE67" s="27">
        <v>4.3</v>
      </c>
      <c r="AF67" s="27">
        <v>3</v>
      </c>
      <c r="AG67" s="27">
        <v>3</v>
      </c>
      <c r="AH67" s="27">
        <v>3</v>
      </c>
      <c r="AI67" s="27">
        <f aca="true" t="shared" si="74" ref="AI67:AI130">AA67</f>
        <v>14</v>
      </c>
      <c r="AJ67" s="27">
        <f aca="true" t="shared" si="75" ref="AJ67:AJ130">ROUND(AI67+AB67,3)</f>
        <v>15.1</v>
      </c>
      <c r="AK67" s="27">
        <f aca="true" t="shared" si="76" ref="AK67:AK130">ROUND(AJ67+AC67,3)</f>
        <v>18.3</v>
      </c>
      <c r="AL67" s="27">
        <f aca="true" t="shared" si="77" ref="AL67:AL130">ROUND(AK67+AD67,3)</f>
        <v>19.5</v>
      </c>
      <c r="AM67" s="27">
        <f aca="true" t="shared" si="78" ref="AM67:AM130">ROUND(AL67+AE67,3)</f>
        <v>23.8</v>
      </c>
      <c r="AN67" s="27">
        <f aca="true" t="shared" si="79" ref="AN67:AN130">ROUND(AM67+AF67,3)</f>
        <v>26.8</v>
      </c>
      <c r="AO67" s="27">
        <f aca="true" t="shared" si="80" ref="AO67:AO130">ROUND(AN67+AG67,3)</f>
        <v>29.8</v>
      </c>
      <c r="AP67" s="27">
        <f aca="true" t="shared" si="81" ref="AP67:AP130">ROUND(AO67+AH67,3)</f>
        <v>32.8</v>
      </c>
      <c r="AQ67" s="27">
        <f aca="true" t="shared" si="82" ref="AQ67:AQ130">IF(OR(AI67&gt;$Q67,AI67&lt;-$R67),0,S67)</f>
        <v>0</v>
      </c>
      <c r="AR67" s="27">
        <f aca="true" t="shared" si="83" ref="AR67:AR130">IF(OR(AJ67&gt;$Q67,AJ67&lt;-$R67),0,T67)</f>
        <v>0</v>
      </c>
      <c r="AS67" s="27">
        <f aca="true" t="shared" si="84" ref="AS67:AS130">IF(OR(AK67&gt;$Q67,AK67&lt;-$R67),0,U67)</f>
        <v>0</v>
      </c>
      <c r="AT67" s="27">
        <f aca="true" t="shared" si="85" ref="AT67:AT130">IF(OR(AL67&gt;$Q67,AL67&lt;-$R67),0,V67)</f>
        <v>0</v>
      </c>
      <c r="AU67" s="27">
        <f aca="true" t="shared" si="86" ref="AU67:AU130">IF(OR(AM67&gt;$Q67,AM67&lt;-$R67),0,W67)</f>
        <v>0</v>
      </c>
      <c r="AV67" s="27">
        <f aca="true" t="shared" si="87" ref="AV67:AV130">IF(OR(AN67&gt;$Q67,AN67&lt;-$R67),0,X67)</f>
        <v>0</v>
      </c>
      <c r="AW67" s="27">
        <f aca="true" t="shared" si="88" ref="AW67:AW130">IF(OR(AO67&gt;$Q67,AO67&lt;-$R67),0,Y67)</f>
        <v>0</v>
      </c>
      <c r="AX67" s="27">
        <f aca="true" t="shared" si="89" ref="AX67:AX130">IF(OR(AP67&gt;$Q67,AP67&lt;-$R67),0,Z67)</f>
        <v>0</v>
      </c>
      <c r="AY67" s="27">
        <f aca="true" t="shared" si="90" ref="AY67:AY130">IF(AND($Q67&gt;AI67,AI67&gt;-$R67),AI67,IF(OR(AI67=$Q67,AI67=-$R67),AI67,0))</f>
        <v>0</v>
      </c>
      <c r="AZ67" s="27">
        <f aca="true" t="shared" si="91" ref="AZ67:AZ130">IF(AND($Q67&gt;AJ67,AJ67&gt;-$R67),AJ67,IF(OR(AJ67=$Q67,AJ67=-$R67),AJ67,0))</f>
        <v>0</v>
      </c>
      <c r="BA67" s="27">
        <f aca="true" t="shared" si="92" ref="BA67:BA130">IF(AND($Q67&gt;AK67,AK67&gt;-$R67),AK67,IF(OR(AK67=$Q67,AK67=-$R67),AK67,0))</f>
        <v>0</v>
      </c>
      <c r="BB67" s="27">
        <f aca="true" t="shared" si="93" ref="BB67:BB130">IF(AND($Q67&gt;AL67,AL67&gt;-$R67),AL67,IF(OR(AL67=$Q67,AL67=-$R67),AL67,0))</f>
        <v>0</v>
      </c>
      <c r="BC67" s="27">
        <f aca="true" t="shared" si="94" ref="BC67:BC130">IF(AND($Q67&gt;AM67,AM67&gt;-$R67),AM67,IF(OR(AM67=$Q67,AM67=-$R67),AM67,0))</f>
        <v>0</v>
      </c>
      <c r="BD67" s="27">
        <f aca="true" t="shared" si="95" ref="BD67:BD130">IF(AND($Q67&gt;AN67,AN67&gt;-$R67),AN67,IF(OR(AN67=$Q67,AN67=-$R67),AN67,0))</f>
        <v>0</v>
      </c>
      <c r="BE67" s="27">
        <f aca="true" t="shared" si="96" ref="BE67:BE130">IF(AND($Q67&gt;AO67,AO67&gt;-$R67),AO67,IF(OR(AO67=$Q67,AO67=-$R67),AO67,0))</f>
        <v>0</v>
      </c>
      <c r="BF67" s="27">
        <f aca="true" t="shared" si="97" ref="BF67:BF130">IF(AND($Q67&gt;AP67,AP67&gt;-$R67),AP67,IF(OR(AP67=$Q67,AP67=-$R67),AP67,0))</f>
        <v>0</v>
      </c>
      <c r="BG67" s="27">
        <f aca="true" t="shared" si="98" ref="BG67:BG130">AQ67*AY67</f>
        <v>0</v>
      </c>
      <c r="BH67" s="27">
        <f aca="true" t="shared" si="99" ref="BH67:BH130">AR67*AZ67</f>
        <v>0</v>
      </c>
      <c r="BI67" s="27">
        <f aca="true" t="shared" si="100" ref="BI67:BI130">AS67*BA67</f>
        <v>0</v>
      </c>
      <c r="BJ67" s="27">
        <f aca="true" t="shared" si="101" ref="BJ67:BJ130">AT67*BB67</f>
        <v>0</v>
      </c>
      <c r="BK67" s="27">
        <f aca="true" t="shared" si="102" ref="BK67:BK130">AU67*BC67</f>
        <v>0</v>
      </c>
      <c r="BL67" s="27">
        <f aca="true" t="shared" si="103" ref="BL67:BL130">AV67*BD67</f>
        <v>0</v>
      </c>
      <c r="BM67" s="27">
        <f aca="true" t="shared" si="104" ref="BM67:BM130">AW67*BE67</f>
        <v>0</v>
      </c>
      <c r="BN67" s="27">
        <f aca="true" t="shared" si="105" ref="BN67:BN130">AX67*BF67</f>
        <v>0</v>
      </c>
      <c r="BO67" s="27">
        <f aca="true" t="shared" si="106" ref="BO67:BO130">IF(AQ67=0,0,BX67*AY67)</f>
        <v>0</v>
      </c>
      <c r="BP67" s="27">
        <f aca="true" t="shared" si="107" ref="BP67:BP130">IF(AR67=0,0,BX67*AZ67-AQ67*(AZ67-AY67))</f>
        <v>0</v>
      </c>
      <c r="BQ67" s="27">
        <f aca="true" t="shared" si="108" ref="BQ67:BQ130">IF(AS67=0,0,BX67*BA67-AQ67*(BA67-AY67)-AR67*(BA67-AZ67))</f>
        <v>0</v>
      </c>
      <c r="BR67" s="27">
        <f aca="true" t="shared" si="109" ref="BR67:BR130">IF(AT67=0,0,BX67*BB67-AQ67*(BB67-AY67)-AR67*(BB67-AZ67)-AS67*(BB67-BA67))</f>
        <v>0</v>
      </c>
      <c r="BS67" s="27">
        <f aca="true" t="shared" si="110" ref="BS67:BS130">IF(AU67=0,0,BX67*BC67-AQ67*(BC67-AY67)-AR67*(BC67-AZ67)-AS67*(BC67-BA67)-AT67*(BC67-BB67))</f>
        <v>0</v>
      </c>
      <c r="BT67" s="27">
        <f aca="true" t="shared" si="111" ref="BT67:BT130">IF(AV67=0,0,BX67*BD67-AQ67*(BD67-AY67)-AR67*(BD67-AZ67)-AS67*(BD67-BA67)-AT67*(BD67-BB67)-AU67*(BD67-BC67))</f>
        <v>0</v>
      </c>
      <c r="BU67" s="27">
        <f aca="true" t="shared" si="112" ref="BU67:BU130">IF(AW67=0,0,BX67*BE67-AQ67*(BE67-AY67)-AR67*(BE67-AZ67)-AS67*(BE67-BA67)-AT67*(BE67-BB67)-AU67*(BE67-BC67)-AV67*(BE67-BD67))</f>
        <v>0</v>
      </c>
      <c r="BV67" s="27">
        <f aca="true" t="shared" si="113" ref="BV67:BV130">IF(AX67=0,0,BX67*BF67-AQ67*(BF67-AY67)-AR67*(BF67-AZ67)-AS67*(BF67-BA67)-AT67*(BF67-BB67)-AU67*(BF67-BC67)-AV67*(BF67-BD67)-AW67*(BF67-BE67))</f>
        <v>0</v>
      </c>
      <c r="BW67" s="29">
        <f aca="true" t="shared" si="114" ref="BW67:BW130">SUM(BG67:BN67)/P67</f>
        <v>0</v>
      </c>
      <c r="BX67" s="29">
        <f aca="true" t="shared" si="115" ref="BX67:BX130">SUM(AQ67:AX67)-BW67</f>
        <v>0</v>
      </c>
      <c r="BY67" s="27">
        <f aca="true" t="shared" si="116" ref="BY67:BY130">MAX(BO67:BV67)</f>
        <v>0</v>
      </c>
    </row>
    <row r="68" spans="7:77" ht="12.75">
      <c r="G68" s="27">
        <f t="shared" si="62"/>
        <v>0</v>
      </c>
      <c r="H68" s="27">
        <f t="shared" si="63"/>
        <v>0</v>
      </c>
      <c r="I68" s="27">
        <f t="shared" si="64"/>
        <v>0</v>
      </c>
      <c r="J68" s="27">
        <f t="shared" si="65"/>
        <v>0</v>
      </c>
      <c r="K68" s="27">
        <f t="shared" si="66"/>
        <v>0</v>
      </c>
      <c r="L68" s="27">
        <f t="shared" si="67"/>
        <v>0</v>
      </c>
      <c r="M68" s="37">
        <f t="shared" si="68"/>
        <v>14.2</v>
      </c>
      <c r="N68" s="37">
        <f t="shared" si="69"/>
        <v>0.4</v>
      </c>
      <c r="O68" s="36">
        <f t="shared" si="60"/>
        <v>14.5</v>
      </c>
      <c r="P68" s="33">
        <f t="shared" si="70"/>
        <v>13.399999999999999</v>
      </c>
      <c r="Q68" s="27">
        <f t="shared" si="71"/>
        <v>13.799999999999999</v>
      </c>
      <c r="R68" s="27">
        <f t="shared" si="72"/>
        <v>0.4</v>
      </c>
      <c r="S68" s="27">
        <v>2.7</v>
      </c>
      <c r="T68" s="27">
        <v>2.7</v>
      </c>
      <c r="U68" s="27">
        <v>11.4</v>
      </c>
      <c r="V68" s="27">
        <v>11.4</v>
      </c>
      <c r="W68" s="27">
        <v>6.8</v>
      </c>
      <c r="X68" s="27">
        <v>6.8</v>
      </c>
      <c r="Y68" s="27">
        <v>6.8</v>
      </c>
      <c r="Z68" s="27">
        <v>6.8</v>
      </c>
      <c r="AA68" s="27">
        <f t="shared" si="73"/>
        <v>14.5</v>
      </c>
      <c r="AB68" s="27">
        <v>1.1</v>
      </c>
      <c r="AC68" s="27">
        <v>3.2</v>
      </c>
      <c r="AD68" s="27">
        <v>1.2</v>
      </c>
      <c r="AE68" s="27">
        <v>4.3</v>
      </c>
      <c r="AF68" s="27">
        <v>3</v>
      </c>
      <c r="AG68" s="27">
        <v>3</v>
      </c>
      <c r="AH68" s="27">
        <v>3</v>
      </c>
      <c r="AI68" s="27">
        <f t="shared" si="74"/>
        <v>14.5</v>
      </c>
      <c r="AJ68" s="27">
        <f t="shared" si="75"/>
        <v>15.6</v>
      </c>
      <c r="AK68" s="27">
        <f t="shared" si="76"/>
        <v>18.8</v>
      </c>
      <c r="AL68" s="27">
        <f t="shared" si="77"/>
        <v>20</v>
      </c>
      <c r="AM68" s="27">
        <f t="shared" si="78"/>
        <v>24.3</v>
      </c>
      <c r="AN68" s="27">
        <f t="shared" si="79"/>
        <v>27.3</v>
      </c>
      <c r="AO68" s="27">
        <f t="shared" si="80"/>
        <v>30.3</v>
      </c>
      <c r="AP68" s="27">
        <f t="shared" si="81"/>
        <v>33.3</v>
      </c>
      <c r="AQ68" s="27">
        <f t="shared" si="82"/>
        <v>0</v>
      </c>
      <c r="AR68" s="27">
        <f t="shared" si="83"/>
        <v>0</v>
      </c>
      <c r="AS68" s="27">
        <f t="shared" si="84"/>
        <v>0</v>
      </c>
      <c r="AT68" s="27">
        <f t="shared" si="85"/>
        <v>0</v>
      </c>
      <c r="AU68" s="27">
        <f t="shared" si="86"/>
        <v>0</v>
      </c>
      <c r="AV68" s="27">
        <f t="shared" si="87"/>
        <v>0</v>
      </c>
      <c r="AW68" s="27">
        <f t="shared" si="88"/>
        <v>0</v>
      </c>
      <c r="AX68" s="27">
        <f t="shared" si="89"/>
        <v>0</v>
      </c>
      <c r="AY68" s="27">
        <f t="shared" si="90"/>
        <v>0</v>
      </c>
      <c r="AZ68" s="27">
        <f t="shared" si="91"/>
        <v>0</v>
      </c>
      <c r="BA68" s="27">
        <f t="shared" si="92"/>
        <v>0</v>
      </c>
      <c r="BB68" s="27">
        <f t="shared" si="93"/>
        <v>0</v>
      </c>
      <c r="BC68" s="27">
        <f t="shared" si="94"/>
        <v>0</v>
      </c>
      <c r="BD68" s="27">
        <f t="shared" si="95"/>
        <v>0</v>
      </c>
      <c r="BE68" s="27">
        <f t="shared" si="96"/>
        <v>0</v>
      </c>
      <c r="BF68" s="27">
        <f t="shared" si="97"/>
        <v>0</v>
      </c>
      <c r="BG68" s="27">
        <f t="shared" si="98"/>
        <v>0</v>
      </c>
      <c r="BH68" s="27">
        <f t="shared" si="99"/>
        <v>0</v>
      </c>
      <c r="BI68" s="27">
        <f t="shared" si="100"/>
        <v>0</v>
      </c>
      <c r="BJ68" s="27">
        <f t="shared" si="101"/>
        <v>0</v>
      </c>
      <c r="BK68" s="27">
        <f t="shared" si="102"/>
        <v>0</v>
      </c>
      <c r="BL68" s="27">
        <f t="shared" si="103"/>
        <v>0</v>
      </c>
      <c r="BM68" s="27">
        <f t="shared" si="104"/>
        <v>0</v>
      </c>
      <c r="BN68" s="27">
        <f t="shared" si="105"/>
        <v>0</v>
      </c>
      <c r="BO68" s="27">
        <f t="shared" si="106"/>
        <v>0</v>
      </c>
      <c r="BP68" s="27">
        <f t="shared" si="107"/>
        <v>0</v>
      </c>
      <c r="BQ68" s="27">
        <f t="shared" si="108"/>
        <v>0</v>
      </c>
      <c r="BR68" s="27">
        <f t="shared" si="109"/>
        <v>0</v>
      </c>
      <c r="BS68" s="27">
        <f t="shared" si="110"/>
        <v>0</v>
      </c>
      <c r="BT68" s="27">
        <f t="shared" si="111"/>
        <v>0</v>
      </c>
      <c r="BU68" s="27">
        <f t="shared" si="112"/>
        <v>0</v>
      </c>
      <c r="BV68" s="27">
        <f t="shared" si="113"/>
        <v>0</v>
      </c>
      <c r="BW68" s="29">
        <f t="shared" si="114"/>
        <v>0</v>
      </c>
      <c r="BX68" s="29">
        <f t="shared" si="115"/>
        <v>0</v>
      </c>
      <c r="BY68" s="27">
        <f t="shared" si="116"/>
        <v>0</v>
      </c>
    </row>
    <row r="69" spans="7:77" ht="12.75">
      <c r="G69" s="27">
        <f t="shared" si="62"/>
        <v>0</v>
      </c>
      <c r="H69" s="27">
        <f t="shared" si="63"/>
        <v>0</v>
      </c>
      <c r="I69" s="27">
        <f t="shared" si="64"/>
        <v>0</v>
      </c>
      <c r="J69" s="27">
        <f t="shared" si="65"/>
        <v>0</v>
      </c>
      <c r="K69" s="27">
        <f t="shared" si="66"/>
        <v>0</v>
      </c>
      <c r="L69" s="27">
        <f t="shared" si="67"/>
        <v>0</v>
      </c>
      <c r="M69" s="37">
        <f t="shared" si="68"/>
        <v>14.2</v>
      </c>
      <c r="N69" s="37">
        <f t="shared" si="69"/>
        <v>0.4</v>
      </c>
      <c r="O69" s="36">
        <f aca="true" t="shared" si="117" ref="O69:O132">O68+0.5</f>
        <v>15</v>
      </c>
      <c r="P69" s="33">
        <f t="shared" si="70"/>
        <v>13.399999999999999</v>
      </c>
      <c r="Q69" s="27">
        <f t="shared" si="71"/>
        <v>13.799999999999999</v>
      </c>
      <c r="R69" s="27">
        <f t="shared" si="72"/>
        <v>0.4</v>
      </c>
      <c r="S69" s="27">
        <v>2.7</v>
      </c>
      <c r="T69" s="27">
        <v>2.7</v>
      </c>
      <c r="U69" s="27">
        <v>11.4</v>
      </c>
      <c r="V69" s="27">
        <v>11.4</v>
      </c>
      <c r="W69" s="27">
        <v>6.8</v>
      </c>
      <c r="X69" s="27">
        <v>6.8</v>
      </c>
      <c r="Y69" s="27">
        <v>6.8</v>
      </c>
      <c r="Z69" s="27">
        <v>6.8</v>
      </c>
      <c r="AA69" s="27">
        <f t="shared" si="73"/>
        <v>15</v>
      </c>
      <c r="AB69" s="27">
        <v>1.1</v>
      </c>
      <c r="AC69" s="27">
        <v>3.2</v>
      </c>
      <c r="AD69" s="27">
        <v>1.2</v>
      </c>
      <c r="AE69" s="27">
        <v>4.3</v>
      </c>
      <c r="AF69" s="27">
        <v>3</v>
      </c>
      <c r="AG69" s="27">
        <v>3</v>
      </c>
      <c r="AH69" s="27">
        <v>3</v>
      </c>
      <c r="AI69" s="27">
        <f t="shared" si="74"/>
        <v>15</v>
      </c>
      <c r="AJ69" s="27">
        <f t="shared" si="75"/>
        <v>16.1</v>
      </c>
      <c r="AK69" s="27">
        <f t="shared" si="76"/>
        <v>19.3</v>
      </c>
      <c r="AL69" s="27">
        <f t="shared" si="77"/>
        <v>20.5</v>
      </c>
      <c r="AM69" s="27">
        <f t="shared" si="78"/>
        <v>24.8</v>
      </c>
      <c r="AN69" s="27">
        <f t="shared" si="79"/>
        <v>27.8</v>
      </c>
      <c r="AO69" s="27">
        <f t="shared" si="80"/>
        <v>30.8</v>
      </c>
      <c r="AP69" s="27">
        <f t="shared" si="81"/>
        <v>33.8</v>
      </c>
      <c r="AQ69" s="27">
        <f t="shared" si="82"/>
        <v>0</v>
      </c>
      <c r="AR69" s="27">
        <f t="shared" si="83"/>
        <v>0</v>
      </c>
      <c r="AS69" s="27">
        <f t="shared" si="84"/>
        <v>0</v>
      </c>
      <c r="AT69" s="27">
        <f t="shared" si="85"/>
        <v>0</v>
      </c>
      <c r="AU69" s="27">
        <f t="shared" si="86"/>
        <v>0</v>
      </c>
      <c r="AV69" s="27">
        <f t="shared" si="87"/>
        <v>0</v>
      </c>
      <c r="AW69" s="27">
        <f t="shared" si="88"/>
        <v>0</v>
      </c>
      <c r="AX69" s="27">
        <f t="shared" si="89"/>
        <v>0</v>
      </c>
      <c r="AY69" s="27">
        <f t="shared" si="90"/>
        <v>0</v>
      </c>
      <c r="AZ69" s="27">
        <f t="shared" si="91"/>
        <v>0</v>
      </c>
      <c r="BA69" s="27">
        <f t="shared" si="92"/>
        <v>0</v>
      </c>
      <c r="BB69" s="27">
        <f t="shared" si="93"/>
        <v>0</v>
      </c>
      <c r="BC69" s="27">
        <f t="shared" si="94"/>
        <v>0</v>
      </c>
      <c r="BD69" s="27">
        <f t="shared" si="95"/>
        <v>0</v>
      </c>
      <c r="BE69" s="27">
        <f t="shared" si="96"/>
        <v>0</v>
      </c>
      <c r="BF69" s="27">
        <f t="shared" si="97"/>
        <v>0</v>
      </c>
      <c r="BG69" s="27">
        <f t="shared" si="98"/>
        <v>0</v>
      </c>
      <c r="BH69" s="27">
        <f t="shared" si="99"/>
        <v>0</v>
      </c>
      <c r="BI69" s="27">
        <f t="shared" si="100"/>
        <v>0</v>
      </c>
      <c r="BJ69" s="27">
        <f t="shared" si="101"/>
        <v>0</v>
      </c>
      <c r="BK69" s="27">
        <f t="shared" si="102"/>
        <v>0</v>
      </c>
      <c r="BL69" s="27">
        <f t="shared" si="103"/>
        <v>0</v>
      </c>
      <c r="BM69" s="27">
        <f t="shared" si="104"/>
        <v>0</v>
      </c>
      <c r="BN69" s="27">
        <f t="shared" si="105"/>
        <v>0</v>
      </c>
      <c r="BO69" s="27">
        <f t="shared" si="106"/>
        <v>0</v>
      </c>
      <c r="BP69" s="27">
        <f t="shared" si="107"/>
        <v>0</v>
      </c>
      <c r="BQ69" s="27">
        <f t="shared" si="108"/>
        <v>0</v>
      </c>
      <c r="BR69" s="27">
        <f t="shared" si="109"/>
        <v>0</v>
      </c>
      <c r="BS69" s="27">
        <f t="shared" si="110"/>
        <v>0</v>
      </c>
      <c r="BT69" s="27">
        <f t="shared" si="111"/>
        <v>0</v>
      </c>
      <c r="BU69" s="27">
        <f t="shared" si="112"/>
        <v>0</v>
      </c>
      <c r="BV69" s="27">
        <f t="shared" si="113"/>
        <v>0</v>
      </c>
      <c r="BW69" s="29">
        <f t="shared" si="114"/>
        <v>0</v>
      </c>
      <c r="BX69" s="29">
        <f t="shared" si="115"/>
        <v>0</v>
      </c>
      <c r="BY69" s="27">
        <f t="shared" si="116"/>
        <v>0</v>
      </c>
    </row>
    <row r="70" spans="7:77" ht="12.75">
      <c r="G70" s="27">
        <f t="shared" si="62"/>
        <v>0</v>
      </c>
      <c r="H70" s="27">
        <f t="shared" si="63"/>
        <v>0</v>
      </c>
      <c r="I70" s="27">
        <f t="shared" si="64"/>
        <v>0</v>
      </c>
      <c r="J70" s="27">
        <f t="shared" si="65"/>
        <v>0</v>
      </c>
      <c r="K70" s="27">
        <f t="shared" si="66"/>
        <v>0</v>
      </c>
      <c r="L70" s="27">
        <f t="shared" si="67"/>
        <v>0</v>
      </c>
      <c r="M70" s="37">
        <f t="shared" si="68"/>
        <v>14.2</v>
      </c>
      <c r="N70" s="37">
        <f t="shared" si="69"/>
        <v>0.4</v>
      </c>
      <c r="O70" s="36">
        <f t="shared" si="117"/>
        <v>15.5</v>
      </c>
      <c r="P70" s="33">
        <f t="shared" si="70"/>
        <v>13.399999999999999</v>
      </c>
      <c r="Q70" s="27">
        <f t="shared" si="71"/>
        <v>13.799999999999999</v>
      </c>
      <c r="R70" s="27">
        <f t="shared" si="72"/>
        <v>0.4</v>
      </c>
      <c r="S70" s="27">
        <v>2.7</v>
      </c>
      <c r="T70" s="27">
        <v>2.7</v>
      </c>
      <c r="U70" s="27">
        <v>11.4</v>
      </c>
      <c r="V70" s="27">
        <v>11.4</v>
      </c>
      <c r="W70" s="27">
        <v>6.8</v>
      </c>
      <c r="X70" s="27">
        <v>6.8</v>
      </c>
      <c r="Y70" s="27">
        <v>6.8</v>
      </c>
      <c r="Z70" s="27">
        <v>6.8</v>
      </c>
      <c r="AA70" s="27">
        <f t="shared" si="73"/>
        <v>15.5</v>
      </c>
      <c r="AB70" s="27">
        <v>1.1</v>
      </c>
      <c r="AC70" s="27">
        <v>3.2</v>
      </c>
      <c r="AD70" s="27">
        <v>1.2</v>
      </c>
      <c r="AE70" s="27">
        <v>4.3</v>
      </c>
      <c r="AF70" s="27">
        <v>3</v>
      </c>
      <c r="AG70" s="27">
        <v>3</v>
      </c>
      <c r="AH70" s="27">
        <v>3</v>
      </c>
      <c r="AI70" s="27">
        <f t="shared" si="74"/>
        <v>15.5</v>
      </c>
      <c r="AJ70" s="27">
        <f t="shared" si="75"/>
        <v>16.6</v>
      </c>
      <c r="AK70" s="27">
        <f t="shared" si="76"/>
        <v>19.8</v>
      </c>
      <c r="AL70" s="27">
        <f t="shared" si="77"/>
        <v>21</v>
      </c>
      <c r="AM70" s="27">
        <f t="shared" si="78"/>
        <v>25.3</v>
      </c>
      <c r="AN70" s="27">
        <f t="shared" si="79"/>
        <v>28.3</v>
      </c>
      <c r="AO70" s="27">
        <f t="shared" si="80"/>
        <v>31.3</v>
      </c>
      <c r="AP70" s="27">
        <f t="shared" si="81"/>
        <v>34.3</v>
      </c>
      <c r="AQ70" s="27">
        <f t="shared" si="82"/>
        <v>0</v>
      </c>
      <c r="AR70" s="27">
        <f t="shared" si="83"/>
        <v>0</v>
      </c>
      <c r="AS70" s="27">
        <f t="shared" si="84"/>
        <v>0</v>
      </c>
      <c r="AT70" s="27">
        <f t="shared" si="85"/>
        <v>0</v>
      </c>
      <c r="AU70" s="27">
        <f t="shared" si="86"/>
        <v>0</v>
      </c>
      <c r="AV70" s="27">
        <f t="shared" si="87"/>
        <v>0</v>
      </c>
      <c r="AW70" s="27">
        <f t="shared" si="88"/>
        <v>0</v>
      </c>
      <c r="AX70" s="27">
        <f t="shared" si="89"/>
        <v>0</v>
      </c>
      <c r="AY70" s="27">
        <f t="shared" si="90"/>
        <v>0</v>
      </c>
      <c r="AZ70" s="27">
        <f t="shared" si="91"/>
        <v>0</v>
      </c>
      <c r="BA70" s="27">
        <f t="shared" si="92"/>
        <v>0</v>
      </c>
      <c r="BB70" s="27">
        <f t="shared" si="93"/>
        <v>0</v>
      </c>
      <c r="BC70" s="27">
        <f t="shared" si="94"/>
        <v>0</v>
      </c>
      <c r="BD70" s="27">
        <f t="shared" si="95"/>
        <v>0</v>
      </c>
      <c r="BE70" s="27">
        <f t="shared" si="96"/>
        <v>0</v>
      </c>
      <c r="BF70" s="27">
        <f t="shared" si="97"/>
        <v>0</v>
      </c>
      <c r="BG70" s="27">
        <f t="shared" si="98"/>
        <v>0</v>
      </c>
      <c r="BH70" s="27">
        <f t="shared" si="99"/>
        <v>0</v>
      </c>
      <c r="BI70" s="27">
        <f t="shared" si="100"/>
        <v>0</v>
      </c>
      <c r="BJ70" s="27">
        <f t="shared" si="101"/>
        <v>0</v>
      </c>
      <c r="BK70" s="27">
        <f t="shared" si="102"/>
        <v>0</v>
      </c>
      <c r="BL70" s="27">
        <f t="shared" si="103"/>
        <v>0</v>
      </c>
      <c r="BM70" s="27">
        <f t="shared" si="104"/>
        <v>0</v>
      </c>
      <c r="BN70" s="27">
        <f t="shared" si="105"/>
        <v>0</v>
      </c>
      <c r="BO70" s="27">
        <f t="shared" si="106"/>
        <v>0</v>
      </c>
      <c r="BP70" s="27">
        <f t="shared" si="107"/>
        <v>0</v>
      </c>
      <c r="BQ70" s="27">
        <f t="shared" si="108"/>
        <v>0</v>
      </c>
      <c r="BR70" s="27">
        <f t="shared" si="109"/>
        <v>0</v>
      </c>
      <c r="BS70" s="27">
        <f t="shared" si="110"/>
        <v>0</v>
      </c>
      <c r="BT70" s="27">
        <f t="shared" si="111"/>
        <v>0</v>
      </c>
      <c r="BU70" s="27">
        <f t="shared" si="112"/>
        <v>0</v>
      </c>
      <c r="BV70" s="27">
        <f t="shared" si="113"/>
        <v>0</v>
      </c>
      <c r="BW70" s="29">
        <f t="shared" si="114"/>
        <v>0</v>
      </c>
      <c r="BX70" s="29">
        <f t="shared" si="115"/>
        <v>0</v>
      </c>
      <c r="BY70" s="27">
        <f t="shared" si="116"/>
        <v>0</v>
      </c>
    </row>
    <row r="71" spans="7:77" ht="12.75">
      <c r="G71" s="27">
        <f t="shared" si="62"/>
        <v>0</v>
      </c>
      <c r="H71" s="27">
        <f t="shared" si="63"/>
        <v>0</v>
      </c>
      <c r="I71" s="27">
        <f t="shared" si="64"/>
        <v>0</v>
      </c>
      <c r="J71" s="27">
        <f t="shared" si="65"/>
        <v>0</v>
      </c>
      <c r="K71" s="27">
        <f t="shared" si="66"/>
        <v>0</v>
      </c>
      <c r="L71" s="27">
        <f t="shared" si="67"/>
        <v>0</v>
      </c>
      <c r="M71" s="37">
        <f t="shared" si="68"/>
        <v>14.2</v>
      </c>
      <c r="N71" s="37">
        <f t="shared" si="69"/>
        <v>0.4</v>
      </c>
      <c r="O71" s="36">
        <f t="shared" si="117"/>
        <v>16</v>
      </c>
      <c r="P71" s="33">
        <f t="shared" si="70"/>
        <v>13.399999999999999</v>
      </c>
      <c r="Q71" s="27">
        <f t="shared" si="71"/>
        <v>13.799999999999999</v>
      </c>
      <c r="R71" s="27">
        <f t="shared" si="72"/>
        <v>0.4</v>
      </c>
      <c r="S71" s="27">
        <v>2.7</v>
      </c>
      <c r="T71" s="27">
        <v>2.7</v>
      </c>
      <c r="U71" s="27">
        <v>11.4</v>
      </c>
      <c r="V71" s="27">
        <v>11.4</v>
      </c>
      <c r="W71" s="27">
        <v>6.8</v>
      </c>
      <c r="X71" s="27">
        <v>6.8</v>
      </c>
      <c r="Y71" s="27">
        <v>6.8</v>
      </c>
      <c r="Z71" s="27">
        <v>6.8</v>
      </c>
      <c r="AA71" s="27">
        <f t="shared" si="73"/>
        <v>16</v>
      </c>
      <c r="AB71" s="27">
        <v>1.1</v>
      </c>
      <c r="AC71" s="27">
        <v>3.2</v>
      </c>
      <c r="AD71" s="27">
        <v>1.2</v>
      </c>
      <c r="AE71" s="27">
        <v>4.3</v>
      </c>
      <c r="AF71" s="27">
        <v>3</v>
      </c>
      <c r="AG71" s="27">
        <v>3</v>
      </c>
      <c r="AH71" s="27">
        <v>3</v>
      </c>
      <c r="AI71" s="27">
        <f t="shared" si="74"/>
        <v>16</v>
      </c>
      <c r="AJ71" s="27">
        <f t="shared" si="75"/>
        <v>17.1</v>
      </c>
      <c r="AK71" s="27">
        <f t="shared" si="76"/>
        <v>20.3</v>
      </c>
      <c r="AL71" s="27">
        <f t="shared" si="77"/>
        <v>21.5</v>
      </c>
      <c r="AM71" s="27">
        <f t="shared" si="78"/>
        <v>25.8</v>
      </c>
      <c r="AN71" s="27">
        <f t="shared" si="79"/>
        <v>28.8</v>
      </c>
      <c r="AO71" s="27">
        <f t="shared" si="80"/>
        <v>31.8</v>
      </c>
      <c r="AP71" s="27">
        <f t="shared" si="81"/>
        <v>34.8</v>
      </c>
      <c r="AQ71" s="27">
        <f t="shared" si="82"/>
        <v>0</v>
      </c>
      <c r="AR71" s="27">
        <f t="shared" si="83"/>
        <v>0</v>
      </c>
      <c r="AS71" s="27">
        <f t="shared" si="84"/>
        <v>0</v>
      </c>
      <c r="AT71" s="27">
        <f t="shared" si="85"/>
        <v>0</v>
      </c>
      <c r="AU71" s="27">
        <f t="shared" si="86"/>
        <v>0</v>
      </c>
      <c r="AV71" s="27">
        <f t="shared" si="87"/>
        <v>0</v>
      </c>
      <c r="AW71" s="27">
        <f t="shared" si="88"/>
        <v>0</v>
      </c>
      <c r="AX71" s="27">
        <f t="shared" si="89"/>
        <v>0</v>
      </c>
      <c r="AY71" s="27">
        <f t="shared" si="90"/>
        <v>0</v>
      </c>
      <c r="AZ71" s="27">
        <f t="shared" si="91"/>
        <v>0</v>
      </c>
      <c r="BA71" s="27">
        <f t="shared" si="92"/>
        <v>0</v>
      </c>
      <c r="BB71" s="27">
        <f t="shared" si="93"/>
        <v>0</v>
      </c>
      <c r="BC71" s="27">
        <f t="shared" si="94"/>
        <v>0</v>
      </c>
      <c r="BD71" s="27">
        <f t="shared" si="95"/>
        <v>0</v>
      </c>
      <c r="BE71" s="27">
        <f t="shared" si="96"/>
        <v>0</v>
      </c>
      <c r="BF71" s="27">
        <f t="shared" si="97"/>
        <v>0</v>
      </c>
      <c r="BG71" s="27">
        <f t="shared" si="98"/>
        <v>0</v>
      </c>
      <c r="BH71" s="27">
        <f t="shared" si="99"/>
        <v>0</v>
      </c>
      <c r="BI71" s="27">
        <f t="shared" si="100"/>
        <v>0</v>
      </c>
      <c r="BJ71" s="27">
        <f t="shared" si="101"/>
        <v>0</v>
      </c>
      <c r="BK71" s="27">
        <f t="shared" si="102"/>
        <v>0</v>
      </c>
      <c r="BL71" s="27">
        <f t="shared" si="103"/>
        <v>0</v>
      </c>
      <c r="BM71" s="27">
        <f t="shared" si="104"/>
        <v>0</v>
      </c>
      <c r="BN71" s="27">
        <f t="shared" si="105"/>
        <v>0</v>
      </c>
      <c r="BO71" s="27">
        <f t="shared" si="106"/>
        <v>0</v>
      </c>
      <c r="BP71" s="27">
        <f t="shared" si="107"/>
        <v>0</v>
      </c>
      <c r="BQ71" s="27">
        <f t="shared" si="108"/>
        <v>0</v>
      </c>
      <c r="BR71" s="27">
        <f t="shared" si="109"/>
        <v>0</v>
      </c>
      <c r="BS71" s="27">
        <f t="shared" si="110"/>
        <v>0</v>
      </c>
      <c r="BT71" s="27">
        <f t="shared" si="111"/>
        <v>0</v>
      </c>
      <c r="BU71" s="27">
        <f t="shared" si="112"/>
        <v>0</v>
      </c>
      <c r="BV71" s="27">
        <f t="shared" si="113"/>
        <v>0</v>
      </c>
      <c r="BW71" s="29">
        <f t="shared" si="114"/>
        <v>0</v>
      </c>
      <c r="BX71" s="29">
        <f t="shared" si="115"/>
        <v>0</v>
      </c>
      <c r="BY71" s="27">
        <f t="shared" si="116"/>
        <v>0</v>
      </c>
    </row>
    <row r="72" spans="7:77" ht="12.75">
      <c r="G72" s="27">
        <f t="shared" si="62"/>
        <v>0</v>
      </c>
      <c r="H72" s="27">
        <f t="shared" si="63"/>
        <v>0</v>
      </c>
      <c r="I72" s="27">
        <f t="shared" si="64"/>
        <v>0</v>
      </c>
      <c r="J72" s="27">
        <f t="shared" si="65"/>
        <v>0</v>
      </c>
      <c r="K72" s="27">
        <f t="shared" si="66"/>
        <v>0</v>
      </c>
      <c r="L72" s="27">
        <f t="shared" si="67"/>
        <v>0</v>
      </c>
      <c r="M72" s="37">
        <f t="shared" si="68"/>
        <v>14.2</v>
      </c>
      <c r="N72" s="37">
        <f t="shared" si="69"/>
        <v>0.4</v>
      </c>
      <c r="O72" s="36">
        <f t="shared" si="117"/>
        <v>16.5</v>
      </c>
      <c r="P72" s="33">
        <f t="shared" si="70"/>
        <v>13.399999999999999</v>
      </c>
      <c r="Q72" s="27">
        <f t="shared" si="71"/>
        <v>13.799999999999999</v>
      </c>
      <c r="R72" s="27">
        <f t="shared" si="72"/>
        <v>0.4</v>
      </c>
      <c r="S72" s="27">
        <v>2.7</v>
      </c>
      <c r="T72" s="27">
        <v>2.7</v>
      </c>
      <c r="U72" s="27">
        <v>11.4</v>
      </c>
      <c r="V72" s="27">
        <v>11.4</v>
      </c>
      <c r="W72" s="27">
        <v>6.8</v>
      </c>
      <c r="X72" s="27">
        <v>6.8</v>
      </c>
      <c r="Y72" s="27">
        <v>6.8</v>
      </c>
      <c r="Z72" s="27">
        <v>6.8</v>
      </c>
      <c r="AA72" s="27">
        <f t="shared" si="73"/>
        <v>16.5</v>
      </c>
      <c r="AB72" s="27">
        <v>1.1</v>
      </c>
      <c r="AC72" s="27">
        <v>3.2</v>
      </c>
      <c r="AD72" s="27">
        <v>1.2</v>
      </c>
      <c r="AE72" s="27">
        <v>4.3</v>
      </c>
      <c r="AF72" s="27">
        <v>3</v>
      </c>
      <c r="AG72" s="27">
        <v>3</v>
      </c>
      <c r="AH72" s="27">
        <v>3</v>
      </c>
      <c r="AI72" s="27">
        <f t="shared" si="74"/>
        <v>16.5</v>
      </c>
      <c r="AJ72" s="27">
        <f t="shared" si="75"/>
        <v>17.6</v>
      </c>
      <c r="AK72" s="27">
        <f t="shared" si="76"/>
        <v>20.8</v>
      </c>
      <c r="AL72" s="27">
        <f t="shared" si="77"/>
        <v>22</v>
      </c>
      <c r="AM72" s="27">
        <f t="shared" si="78"/>
        <v>26.3</v>
      </c>
      <c r="AN72" s="27">
        <f t="shared" si="79"/>
        <v>29.3</v>
      </c>
      <c r="AO72" s="27">
        <f t="shared" si="80"/>
        <v>32.3</v>
      </c>
      <c r="AP72" s="27">
        <f t="shared" si="81"/>
        <v>35.3</v>
      </c>
      <c r="AQ72" s="27">
        <f t="shared" si="82"/>
        <v>0</v>
      </c>
      <c r="AR72" s="27">
        <f t="shared" si="83"/>
        <v>0</v>
      </c>
      <c r="AS72" s="27">
        <f t="shared" si="84"/>
        <v>0</v>
      </c>
      <c r="AT72" s="27">
        <f t="shared" si="85"/>
        <v>0</v>
      </c>
      <c r="AU72" s="27">
        <f t="shared" si="86"/>
        <v>0</v>
      </c>
      <c r="AV72" s="27">
        <f t="shared" si="87"/>
        <v>0</v>
      </c>
      <c r="AW72" s="27">
        <f t="shared" si="88"/>
        <v>0</v>
      </c>
      <c r="AX72" s="27">
        <f t="shared" si="89"/>
        <v>0</v>
      </c>
      <c r="AY72" s="27">
        <f t="shared" si="90"/>
        <v>0</v>
      </c>
      <c r="AZ72" s="27">
        <f t="shared" si="91"/>
        <v>0</v>
      </c>
      <c r="BA72" s="27">
        <f t="shared" si="92"/>
        <v>0</v>
      </c>
      <c r="BB72" s="27">
        <f t="shared" si="93"/>
        <v>0</v>
      </c>
      <c r="BC72" s="27">
        <f t="shared" si="94"/>
        <v>0</v>
      </c>
      <c r="BD72" s="27">
        <f t="shared" si="95"/>
        <v>0</v>
      </c>
      <c r="BE72" s="27">
        <f t="shared" si="96"/>
        <v>0</v>
      </c>
      <c r="BF72" s="27">
        <f t="shared" si="97"/>
        <v>0</v>
      </c>
      <c r="BG72" s="27">
        <f t="shared" si="98"/>
        <v>0</v>
      </c>
      <c r="BH72" s="27">
        <f t="shared" si="99"/>
        <v>0</v>
      </c>
      <c r="BI72" s="27">
        <f t="shared" si="100"/>
        <v>0</v>
      </c>
      <c r="BJ72" s="27">
        <f t="shared" si="101"/>
        <v>0</v>
      </c>
      <c r="BK72" s="27">
        <f t="shared" si="102"/>
        <v>0</v>
      </c>
      <c r="BL72" s="27">
        <f t="shared" si="103"/>
        <v>0</v>
      </c>
      <c r="BM72" s="27">
        <f t="shared" si="104"/>
        <v>0</v>
      </c>
      <c r="BN72" s="27">
        <f t="shared" si="105"/>
        <v>0</v>
      </c>
      <c r="BO72" s="27">
        <f t="shared" si="106"/>
        <v>0</v>
      </c>
      <c r="BP72" s="27">
        <f t="shared" si="107"/>
        <v>0</v>
      </c>
      <c r="BQ72" s="27">
        <f t="shared" si="108"/>
        <v>0</v>
      </c>
      <c r="BR72" s="27">
        <f t="shared" si="109"/>
        <v>0</v>
      </c>
      <c r="BS72" s="27">
        <f t="shared" si="110"/>
        <v>0</v>
      </c>
      <c r="BT72" s="27">
        <f t="shared" si="111"/>
        <v>0</v>
      </c>
      <c r="BU72" s="27">
        <f t="shared" si="112"/>
        <v>0</v>
      </c>
      <c r="BV72" s="27">
        <f t="shared" si="113"/>
        <v>0</v>
      </c>
      <c r="BW72" s="29">
        <f t="shared" si="114"/>
        <v>0</v>
      </c>
      <c r="BX72" s="29">
        <f t="shared" si="115"/>
        <v>0</v>
      </c>
      <c r="BY72" s="27">
        <f t="shared" si="116"/>
        <v>0</v>
      </c>
    </row>
    <row r="73" spans="7:77" ht="12.75">
      <c r="G73" s="27">
        <f t="shared" si="62"/>
        <v>0</v>
      </c>
      <c r="H73" s="27">
        <f t="shared" si="63"/>
        <v>0</v>
      </c>
      <c r="I73" s="27">
        <f t="shared" si="64"/>
        <v>0</v>
      </c>
      <c r="J73" s="27">
        <f t="shared" si="65"/>
        <v>0</v>
      </c>
      <c r="K73" s="27">
        <f t="shared" si="66"/>
        <v>0</v>
      </c>
      <c r="L73" s="27">
        <f t="shared" si="67"/>
        <v>0</v>
      </c>
      <c r="M73" s="37">
        <f t="shared" si="68"/>
        <v>14.2</v>
      </c>
      <c r="N73" s="37">
        <f t="shared" si="69"/>
        <v>0.4</v>
      </c>
      <c r="O73" s="36">
        <f t="shared" si="117"/>
        <v>17</v>
      </c>
      <c r="P73" s="33">
        <f t="shared" si="70"/>
        <v>13.399999999999999</v>
      </c>
      <c r="Q73" s="27">
        <f t="shared" si="71"/>
        <v>13.799999999999999</v>
      </c>
      <c r="R73" s="27">
        <f t="shared" si="72"/>
        <v>0.4</v>
      </c>
      <c r="S73" s="27">
        <v>2.7</v>
      </c>
      <c r="T73" s="27">
        <v>2.7</v>
      </c>
      <c r="U73" s="27">
        <v>11.4</v>
      </c>
      <c r="V73" s="27">
        <v>11.4</v>
      </c>
      <c r="W73" s="27">
        <v>6.8</v>
      </c>
      <c r="X73" s="27">
        <v>6.8</v>
      </c>
      <c r="Y73" s="27">
        <v>6.8</v>
      </c>
      <c r="Z73" s="27">
        <v>6.8</v>
      </c>
      <c r="AA73" s="27">
        <f t="shared" si="73"/>
        <v>17</v>
      </c>
      <c r="AB73" s="27">
        <v>1.1</v>
      </c>
      <c r="AC73" s="27">
        <v>3.2</v>
      </c>
      <c r="AD73" s="27">
        <v>1.2</v>
      </c>
      <c r="AE73" s="27">
        <v>4.3</v>
      </c>
      <c r="AF73" s="27">
        <v>3</v>
      </c>
      <c r="AG73" s="27">
        <v>3</v>
      </c>
      <c r="AH73" s="27">
        <v>3</v>
      </c>
      <c r="AI73" s="27">
        <f t="shared" si="74"/>
        <v>17</v>
      </c>
      <c r="AJ73" s="27">
        <f t="shared" si="75"/>
        <v>18.1</v>
      </c>
      <c r="AK73" s="27">
        <f t="shared" si="76"/>
        <v>21.3</v>
      </c>
      <c r="AL73" s="27">
        <f t="shared" si="77"/>
        <v>22.5</v>
      </c>
      <c r="AM73" s="27">
        <f t="shared" si="78"/>
        <v>26.8</v>
      </c>
      <c r="AN73" s="27">
        <f t="shared" si="79"/>
        <v>29.8</v>
      </c>
      <c r="AO73" s="27">
        <f t="shared" si="80"/>
        <v>32.8</v>
      </c>
      <c r="AP73" s="27">
        <f t="shared" si="81"/>
        <v>35.8</v>
      </c>
      <c r="AQ73" s="27">
        <f t="shared" si="82"/>
        <v>0</v>
      </c>
      <c r="AR73" s="27">
        <f t="shared" si="83"/>
        <v>0</v>
      </c>
      <c r="AS73" s="27">
        <f t="shared" si="84"/>
        <v>0</v>
      </c>
      <c r="AT73" s="27">
        <f t="shared" si="85"/>
        <v>0</v>
      </c>
      <c r="AU73" s="27">
        <f t="shared" si="86"/>
        <v>0</v>
      </c>
      <c r="AV73" s="27">
        <f t="shared" si="87"/>
        <v>0</v>
      </c>
      <c r="AW73" s="27">
        <f t="shared" si="88"/>
        <v>0</v>
      </c>
      <c r="AX73" s="27">
        <f t="shared" si="89"/>
        <v>0</v>
      </c>
      <c r="AY73" s="27">
        <f t="shared" si="90"/>
        <v>0</v>
      </c>
      <c r="AZ73" s="27">
        <f t="shared" si="91"/>
        <v>0</v>
      </c>
      <c r="BA73" s="27">
        <f t="shared" si="92"/>
        <v>0</v>
      </c>
      <c r="BB73" s="27">
        <f t="shared" si="93"/>
        <v>0</v>
      </c>
      <c r="BC73" s="27">
        <f t="shared" si="94"/>
        <v>0</v>
      </c>
      <c r="BD73" s="27">
        <f t="shared" si="95"/>
        <v>0</v>
      </c>
      <c r="BE73" s="27">
        <f t="shared" si="96"/>
        <v>0</v>
      </c>
      <c r="BF73" s="27">
        <f t="shared" si="97"/>
        <v>0</v>
      </c>
      <c r="BG73" s="27">
        <f t="shared" si="98"/>
        <v>0</v>
      </c>
      <c r="BH73" s="27">
        <f t="shared" si="99"/>
        <v>0</v>
      </c>
      <c r="BI73" s="27">
        <f t="shared" si="100"/>
        <v>0</v>
      </c>
      <c r="BJ73" s="27">
        <f t="shared" si="101"/>
        <v>0</v>
      </c>
      <c r="BK73" s="27">
        <f t="shared" si="102"/>
        <v>0</v>
      </c>
      <c r="BL73" s="27">
        <f t="shared" si="103"/>
        <v>0</v>
      </c>
      <c r="BM73" s="27">
        <f t="shared" si="104"/>
        <v>0</v>
      </c>
      <c r="BN73" s="27">
        <f t="shared" si="105"/>
        <v>0</v>
      </c>
      <c r="BO73" s="27">
        <f t="shared" si="106"/>
        <v>0</v>
      </c>
      <c r="BP73" s="27">
        <f t="shared" si="107"/>
        <v>0</v>
      </c>
      <c r="BQ73" s="27">
        <f t="shared" si="108"/>
        <v>0</v>
      </c>
      <c r="BR73" s="27">
        <f t="shared" si="109"/>
        <v>0</v>
      </c>
      <c r="BS73" s="27">
        <f t="shared" si="110"/>
        <v>0</v>
      </c>
      <c r="BT73" s="27">
        <f t="shared" si="111"/>
        <v>0</v>
      </c>
      <c r="BU73" s="27">
        <f t="shared" si="112"/>
        <v>0</v>
      </c>
      <c r="BV73" s="27">
        <f t="shared" si="113"/>
        <v>0</v>
      </c>
      <c r="BW73" s="29">
        <f t="shared" si="114"/>
        <v>0</v>
      </c>
      <c r="BX73" s="29">
        <f t="shared" si="115"/>
        <v>0</v>
      </c>
      <c r="BY73" s="27">
        <f t="shared" si="116"/>
        <v>0</v>
      </c>
    </row>
    <row r="74" spans="7:77" ht="12.75">
      <c r="G74" s="27">
        <f t="shared" si="62"/>
        <v>0</v>
      </c>
      <c r="H74" s="27">
        <f t="shared" si="63"/>
        <v>0</v>
      </c>
      <c r="I74" s="27">
        <f t="shared" si="64"/>
        <v>0</v>
      </c>
      <c r="J74" s="27">
        <f t="shared" si="65"/>
        <v>0</v>
      </c>
      <c r="K74" s="27">
        <f t="shared" si="66"/>
        <v>0</v>
      </c>
      <c r="L74" s="27">
        <f t="shared" si="67"/>
        <v>0</v>
      </c>
      <c r="M74" s="37">
        <f t="shared" si="68"/>
        <v>14.2</v>
      </c>
      <c r="N74" s="37">
        <f t="shared" si="69"/>
        <v>0.4</v>
      </c>
      <c r="O74" s="36">
        <f t="shared" si="117"/>
        <v>17.5</v>
      </c>
      <c r="P74" s="33">
        <f t="shared" si="70"/>
        <v>13.399999999999999</v>
      </c>
      <c r="Q74" s="27">
        <f t="shared" si="71"/>
        <v>13.799999999999999</v>
      </c>
      <c r="R74" s="27">
        <f t="shared" si="72"/>
        <v>0.4</v>
      </c>
      <c r="S74" s="27">
        <v>2.7</v>
      </c>
      <c r="T74" s="27">
        <v>2.7</v>
      </c>
      <c r="U74" s="27">
        <v>11.4</v>
      </c>
      <c r="V74" s="27">
        <v>11.4</v>
      </c>
      <c r="W74" s="27">
        <v>6.8</v>
      </c>
      <c r="X74" s="27">
        <v>6.8</v>
      </c>
      <c r="Y74" s="27">
        <v>6.8</v>
      </c>
      <c r="Z74" s="27">
        <v>6.8</v>
      </c>
      <c r="AA74" s="27">
        <f t="shared" si="73"/>
        <v>17.5</v>
      </c>
      <c r="AB74" s="27">
        <v>1.1</v>
      </c>
      <c r="AC74" s="27">
        <v>3.2</v>
      </c>
      <c r="AD74" s="27">
        <v>1.2</v>
      </c>
      <c r="AE74" s="27">
        <v>4.3</v>
      </c>
      <c r="AF74" s="27">
        <v>3</v>
      </c>
      <c r="AG74" s="27">
        <v>3</v>
      </c>
      <c r="AH74" s="27">
        <v>3</v>
      </c>
      <c r="AI74" s="27">
        <f t="shared" si="74"/>
        <v>17.5</v>
      </c>
      <c r="AJ74" s="27">
        <f t="shared" si="75"/>
        <v>18.6</v>
      </c>
      <c r="AK74" s="27">
        <f t="shared" si="76"/>
        <v>21.8</v>
      </c>
      <c r="AL74" s="27">
        <f t="shared" si="77"/>
        <v>23</v>
      </c>
      <c r="AM74" s="27">
        <f t="shared" si="78"/>
        <v>27.3</v>
      </c>
      <c r="AN74" s="27">
        <f t="shared" si="79"/>
        <v>30.3</v>
      </c>
      <c r="AO74" s="27">
        <f t="shared" si="80"/>
        <v>33.3</v>
      </c>
      <c r="AP74" s="27">
        <f t="shared" si="81"/>
        <v>36.3</v>
      </c>
      <c r="AQ74" s="27">
        <f t="shared" si="82"/>
        <v>0</v>
      </c>
      <c r="AR74" s="27">
        <f t="shared" si="83"/>
        <v>0</v>
      </c>
      <c r="AS74" s="27">
        <f t="shared" si="84"/>
        <v>0</v>
      </c>
      <c r="AT74" s="27">
        <f t="shared" si="85"/>
        <v>0</v>
      </c>
      <c r="AU74" s="27">
        <f t="shared" si="86"/>
        <v>0</v>
      </c>
      <c r="AV74" s="27">
        <f t="shared" si="87"/>
        <v>0</v>
      </c>
      <c r="AW74" s="27">
        <f t="shared" si="88"/>
        <v>0</v>
      </c>
      <c r="AX74" s="27">
        <f t="shared" si="89"/>
        <v>0</v>
      </c>
      <c r="AY74" s="27">
        <f t="shared" si="90"/>
        <v>0</v>
      </c>
      <c r="AZ74" s="27">
        <f t="shared" si="91"/>
        <v>0</v>
      </c>
      <c r="BA74" s="27">
        <f t="shared" si="92"/>
        <v>0</v>
      </c>
      <c r="BB74" s="27">
        <f t="shared" si="93"/>
        <v>0</v>
      </c>
      <c r="BC74" s="27">
        <f t="shared" si="94"/>
        <v>0</v>
      </c>
      <c r="BD74" s="27">
        <f t="shared" si="95"/>
        <v>0</v>
      </c>
      <c r="BE74" s="27">
        <f t="shared" si="96"/>
        <v>0</v>
      </c>
      <c r="BF74" s="27">
        <f t="shared" si="97"/>
        <v>0</v>
      </c>
      <c r="BG74" s="27">
        <f t="shared" si="98"/>
        <v>0</v>
      </c>
      <c r="BH74" s="27">
        <f t="shared" si="99"/>
        <v>0</v>
      </c>
      <c r="BI74" s="27">
        <f t="shared" si="100"/>
        <v>0</v>
      </c>
      <c r="BJ74" s="27">
        <f t="shared" si="101"/>
        <v>0</v>
      </c>
      <c r="BK74" s="27">
        <f t="shared" si="102"/>
        <v>0</v>
      </c>
      <c r="BL74" s="27">
        <f t="shared" si="103"/>
        <v>0</v>
      </c>
      <c r="BM74" s="27">
        <f t="shared" si="104"/>
        <v>0</v>
      </c>
      <c r="BN74" s="27">
        <f t="shared" si="105"/>
        <v>0</v>
      </c>
      <c r="BO74" s="27">
        <f t="shared" si="106"/>
        <v>0</v>
      </c>
      <c r="BP74" s="27">
        <f t="shared" si="107"/>
        <v>0</v>
      </c>
      <c r="BQ74" s="27">
        <f t="shared" si="108"/>
        <v>0</v>
      </c>
      <c r="BR74" s="27">
        <f t="shared" si="109"/>
        <v>0</v>
      </c>
      <c r="BS74" s="27">
        <f t="shared" si="110"/>
        <v>0</v>
      </c>
      <c r="BT74" s="27">
        <f t="shared" si="111"/>
        <v>0</v>
      </c>
      <c r="BU74" s="27">
        <f t="shared" si="112"/>
        <v>0</v>
      </c>
      <c r="BV74" s="27">
        <f t="shared" si="113"/>
        <v>0</v>
      </c>
      <c r="BW74" s="29">
        <f t="shared" si="114"/>
        <v>0</v>
      </c>
      <c r="BX74" s="29">
        <f t="shared" si="115"/>
        <v>0</v>
      </c>
      <c r="BY74" s="27">
        <f t="shared" si="116"/>
        <v>0</v>
      </c>
    </row>
    <row r="75" spans="7:77" ht="12.75">
      <c r="G75" s="27">
        <f t="shared" si="62"/>
        <v>0</v>
      </c>
      <c r="H75" s="27">
        <f t="shared" si="63"/>
        <v>0</v>
      </c>
      <c r="I75" s="27">
        <f t="shared" si="64"/>
        <v>0</v>
      </c>
      <c r="J75" s="27">
        <f t="shared" si="65"/>
        <v>0</v>
      </c>
      <c r="K75" s="27">
        <f t="shared" si="66"/>
        <v>0</v>
      </c>
      <c r="L75" s="27">
        <f t="shared" si="67"/>
        <v>0</v>
      </c>
      <c r="M75" s="37">
        <f t="shared" si="68"/>
        <v>14.2</v>
      </c>
      <c r="N75" s="37">
        <f t="shared" si="69"/>
        <v>0.4</v>
      </c>
      <c r="O75" s="36">
        <f t="shared" si="117"/>
        <v>18</v>
      </c>
      <c r="P75" s="33">
        <f t="shared" si="70"/>
        <v>13.399999999999999</v>
      </c>
      <c r="Q75" s="27">
        <f t="shared" si="71"/>
        <v>13.799999999999999</v>
      </c>
      <c r="R75" s="27">
        <f t="shared" si="72"/>
        <v>0.4</v>
      </c>
      <c r="S75" s="27">
        <v>2.7</v>
      </c>
      <c r="T75" s="27">
        <v>2.7</v>
      </c>
      <c r="U75" s="27">
        <v>11.4</v>
      </c>
      <c r="V75" s="27">
        <v>11.4</v>
      </c>
      <c r="W75" s="27">
        <v>6.8</v>
      </c>
      <c r="X75" s="27">
        <v>6.8</v>
      </c>
      <c r="Y75" s="27">
        <v>6.8</v>
      </c>
      <c r="Z75" s="27">
        <v>6.8</v>
      </c>
      <c r="AA75" s="27">
        <f t="shared" si="73"/>
        <v>18</v>
      </c>
      <c r="AB75" s="27">
        <v>1.1</v>
      </c>
      <c r="AC75" s="27">
        <v>3.2</v>
      </c>
      <c r="AD75" s="27">
        <v>1.2</v>
      </c>
      <c r="AE75" s="27">
        <v>4.3</v>
      </c>
      <c r="AF75" s="27">
        <v>3</v>
      </c>
      <c r="AG75" s="27">
        <v>3</v>
      </c>
      <c r="AH75" s="27">
        <v>3</v>
      </c>
      <c r="AI75" s="27">
        <f t="shared" si="74"/>
        <v>18</v>
      </c>
      <c r="AJ75" s="27">
        <f t="shared" si="75"/>
        <v>19.1</v>
      </c>
      <c r="AK75" s="27">
        <f t="shared" si="76"/>
        <v>22.3</v>
      </c>
      <c r="AL75" s="27">
        <f t="shared" si="77"/>
        <v>23.5</v>
      </c>
      <c r="AM75" s="27">
        <f t="shared" si="78"/>
        <v>27.8</v>
      </c>
      <c r="AN75" s="27">
        <f t="shared" si="79"/>
        <v>30.8</v>
      </c>
      <c r="AO75" s="27">
        <f t="shared" si="80"/>
        <v>33.8</v>
      </c>
      <c r="AP75" s="27">
        <f t="shared" si="81"/>
        <v>36.8</v>
      </c>
      <c r="AQ75" s="27">
        <f t="shared" si="82"/>
        <v>0</v>
      </c>
      <c r="AR75" s="27">
        <f t="shared" si="83"/>
        <v>0</v>
      </c>
      <c r="AS75" s="27">
        <f t="shared" si="84"/>
        <v>0</v>
      </c>
      <c r="AT75" s="27">
        <f t="shared" si="85"/>
        <v>0</v>
      </c>
      <c r="AU75" s="27">
        <f t="shared" si="86"/>
        <v>0</v>
      </c>
      <c r="AV75" s="27">
        <f t="shared" si="87"/>
        <v>0</v>
      </c>
      <c r="AW75" s="27">
        <f t="shared" si="88"/>
        <v>0</v>
      </c>
      <c r="AX75" s="27">
        <f t="shared" si="89"/>
        <v>0</v>
      </c>
      <c r="AY75" s="27">
        <f t="shared" si="90"/>
        <v>0</v>
      </c>
      <c r="AZ75" s="27">
        <f t="shared" si="91"/>
        <v>0</v>
      </c>
      <c r="BA75" s="27">
        <f t="shared" si="92"/>
        <v>0</v>
      </c>
      <c r="BB75" s="27">
        <f t="shared" si="93"/>
        <v>0</v>
      </c>
      <c r="BC75" s="27">
        <f t="shared" si="94"/>
        <v>0</v>
      </c>
      <c r="BD75" s="27">
        <f t="shared" si="95"/>
        <v>0</v>
      </c>
      <c r="BE75" s="27">
        <f t="shared" si="96"/>
        <v>0</v>
      </c>
      <c r="BF75" s="27">
        <f t="shared" si="97"/>
        <v>0</v>
      </c>
      <c r="BG75" s="27">
        <f t="shared" si="98"/>
        <v>0</v>
      </c>
      <c r="BH75" s="27">
        <f t="shared" si="99"/>
        <v>0</v>
      </c>
      <c r="BI75" s="27">
        <f t="shared" si="100"/>
        <v>0</v>
      </c>
      <c r="BJ75" s="27">
        <f t="shared" si="101"/>
        <v>0</v>
      </c>
      <c r="BK75" s="27">
        <f t="shared" si="102"/>
        <v>0</v>
      </c>
      <c r="BL75" s="27">
        <f t="shared" si="103"/>
        <v>0</v>
      </c>
      <c r="BM75" s="27">
        <f t="shared" si="104"/>
        <v>0</v>
      </c>
      <c r="BN75" s="27">
        <f t="shared" si="105"/>
        <v>0</v>
      </c>
      <c r="BO75" s="27">
        <f t="shared" si="106"/>
        <v>0</v>
      </c>
      <c r="BP75" s="27">
        <f t="shared" si="107"/>
        <v>0</v>
      </c>
      <c r="BQ75" s="27">
        <f t="shared" si="108"/>
        <v>0</v>
      </c>
      <c r="BR75" s="27">
        <f t="shared" si="109"/>
        <v>0</v>
      </c>
      <c r="BS75" s="27">
        <f t="shared" si="110"/>
        <v>0</v>
      </c>
      <c r="BT75" s="27">
        <f t="shared" si="111"/>
        <v>0</v>
      </c>
      <c r="BU75" s="27">
        <f t="shared" si="112"/>
        <v>0</v>
      </c>
      <c r="BV75" s="27">
        <f t="shared" si="113"/>
        <v>0</v>
      </c>
      <c r="BW75" s="29">
        <f t="shared" si="114"/>
        <v>0</v>
      </c>
      <c r="BX75" s="29">
        <f t="shared" si="115"/>
        <v>0</v>
      </c>
      <c r="BY75" s="27">
        <f t="shared" si="116"/>
        <v>0</v>
      </c>
    </row>
    <row r="76" spans="7:77" ht="12.75">
      <c r="G76" s="27">
        <f t="shared" si="62"/>
        <v>0</v>
      </c>
      <c r="H76" s="27">
        <f t="shared" si="63"/>
        <v>0</v>
      </c>
      <c r="I76" s="27">
        <f t="shared" si="64"/>
        <v>0</v>
      </c>
      <c r="J76" s="27">
        <f t="shared" si="65"/>
        <v>0</v>
      </c>
      <c r="K76" s="27">
        <f t="shared" si="66"/>
        <v>0</v>
      </c>
      <c r="L76" s="27">
        <f t="shared" si="67"/>
        <v>0</v>
      </c>
      <c r="M76" s="37">
        <f t="shared" si="68"/>
        <v>14.2</v>
      </c>
      <c r="N76" s="37">
        <f t="shared" si="69"/>
        <v>0.4</v>
      </c>
      <c r="O76" s="36">
        <f t="shared" si="117"/>
        <v>18.5</v>
      </c>
      <c r="P76" s="33">
        <f t="shared" si="70"/>
        <v>13.399999999999999</v>
      </c>
      <c r="Q76" s="27">
        <f t="shared" si="71"/>
        <v>13.799999999999999</v>
      </c>
      <c r="R76" s="27">
        <f t="shared" si="72"/>
        <v>0.4</v>
      </c>
      <c r="S76" s="27">
        <v>2.7</v>
      </c>
      <c r="T76" s="27">
        <v>2.7</v>
      </c>
      <c r="U76" s="27">
        <v>11.4</v>
      </c>
      <c r="V76" s="27">
        <v>11.4</v>
      </c>
      <c r="W76" s="27">
        <v>6.8</v>
      </c>
      <c r="X76" s="27">
        <v>6.8</v>
      </c>
      <c r="Y76" s="27">
        <v>6.8</v>
      </c>
      <c r="Z76" s="27">
        <v>6.8</v>
      </c>
      <c r="AA76" s="27">
        <f t="shared" si="73"/>
        <v>18.5</v>
      </c>
      <c r="AB76" s="27">
        <v>1.1</v>
      </c>
      <c r="AC76" s="27">
        <v>3.2</v>
      </c>
      <c r="AD76" s="27">
        <v>1.2</v>
      </c>
      <c r="AE76" s="27">
        <v>4.3</v>
      </c>
      <c r="AF76" s="27">
        <v>3</v>
      </c>
      <c r="AG76" s="27">
        <v>3</v>
      </c>
      <c r="AH76" s="27">
        <v>3</v>
      </c>
      <c r="AI76" s="27">
        <f t="shared" si="74"/>
        <v>18.5</v>
      </c>
      <c r="AJ76" s="27">
        <f t="shared" si="75"/>
        <v>19.6</v>
      </c>
      <c r="AK76" s="27">
        <f t="shared" si="76"/>
        <v>22.8</v>
      </c>
      <c r="AL76" s="27">
        <f t="shared" si="77"/>
        <v>24</v>
      </c>
      <c r="AM76" s="27">
        <f t="shared" si="78"/>
        <v>28.3</v>
      </c>
      <c r="AN76" s="27">
        <f t="shared" si="79"/>
        <v>31.3</v>
      </c>
      <c r="AO76" s="27">
        <f t="shared" si="80"/>
        <v>34.3</v>
      </c>
      <c r="AP76" s="27">
        <f t="shared" si="81"/>
        <v>37.3</v>
      </c>
      <c r="AQ76" s="27">
        <f t="shared" si="82"/>
        <v>0</v>
      </c>
      <c r="AR76" s="27">
        <f t="shared" si="83"/>
        <v>0</v>
      </c>
      <c r="AS76" s="27">
        <f t="shared" si="84"/>
        <v>0</v>
      </c>
      <c r="AT76" s="27">
        <f t="shared" si="85"/>
        <v>0</v>
      </c>
      <c r="AU76" s="27">
        <f t="shared" si="86"/>
        <v>0</v>
      </c>
      <c r="AV76" s="27">
        <f t="shared" si="87"/>
        <v>0</v>
      </c>
      <c r="AW76" s="27">
        <f t="shared" si="88"/>
        <v>0</v>
      </c>
      <c r="AX76" s="27">
        <f t="shared" si="89"/>
        <v>0</v>
      </c>
      <c r="AY76" s="27">
        <f t="shared" si="90"/>
        <v>0</v>
      </c>
      <c r="AZ76" s="27">
        <f t="shared" si="91"/>
        <v>0</v>
      </c>
      <c r="BA76" s="27">
        <f t="shared" si="92"/>
        <v>0</v>
      </c>
      <c r="BB76" s="27">
        <f t="shared" si="93"/>
        <v>0</v>
      </c>
      <c r="BC76" s="27">
        <f t="shared" si="94"/>
        <v>0</v>
      </c>
      <c r="BD76" s="27">
        <f t="shared" si="95"/>
        <v>0</v>
      </c>
      <c r="BE76" s="27">
        <f t="shared" si="96"/>
        <v>0</v>
      </c>
      <c r="BF76" s="27">
        <f t="shared" si="97"/>
        <v>0</v>
      </c>
      <c r="BG76" s="27">
        <f t="shared" si="98"/>
        <v>0</v>
      </c>
      <c r="BH76" s="27">
        <f t="shared" si="99"/>
        <v>0</v>
      </c>
      <c r="BI76" s="27">
        <f t="shared" si="100"/>
        <v>0</v>
      </c>
      <c r="BJ76" s="27">
        <f t="shared" si="101"/>
        <v>0</v>
      </c>
      <c r="BK76" s="27">
        <f t="shared" si="102"/>
        <v>0</v>
      </c>
      <c r="BL76" s="27">
        <f t="shared" si="103"/>
        <v>0</v>
      </c>
      <c r="BM76" s="27">
        <f t="shared" si="104"/>
        <v>0</v>
      </c>
      <c r="BN76" s="27">
        <f t="shared" si="105"/>
        <v>0</v>
      </c>
      <c r="BO76" s="27">
        <f t="shared" si="106"/>
        <v>0</v>
      </c>
      <c r="BP76" s="27">
        <f t="shared" si="107"/>
        <v>0</v>
      </c>
      <c r="BQ76" s="27">
        <f t="shared" si="108"/>
        <v>0</v>
      </c>
      <c r="BR76" s="27">
        <f t="shared" si="109"/>
        <v>0</v>
      </c>
      <c r="BS76" s="27">
        <f t="shared" si="110"/>
        <v>0</v>
      </c>
      <c r="BT76" s="27">
        <f t="shared" si="111"/>
        <v>0</v>
      </c>
      <c r="BU76" s="27">
        <f t="shared" si="112"/>
        <v>0</v>
      </c>
      <c r="BV76" s="27">
        <f t="shared" si="113"/>
        <v>0</v>
      </c>
      <c r="BW76" s="29">
        <f t="shared" si="114"/>
        <v>0</v>
      </c>
      <c r="BX76" s="29">
        <f t="shared" si="115"/>
        <v>0</v>
      </c>
      <c r="BY76" s="27">
        <f t="shared" si="116"/>
        <v>0</v>
      </c>
    </row>
    <row r="77" spans="7:77" ht="12.75">
      <c r="G77" s="27">
        <f t="shared" si="62"/>
        <v>0</v>
      </c>
      <c r="H77" s="27">
        <f t="shared" si="63"/>
        <v>0</v>
      </c>
      <c r="I77" s="27">
        <f t="shared" si="64"/>
        <v>0</v>
      </c>
      <c r="J77" s="27">
        <f t="shared" si="65"/>
        <v>0</v>
      </c>
      <c r="K77" s="27">
        <f t="shared" si="66"/>
        <v>0</v>
      </c>
      <c r="L77" s="27">
        <f t="shared" si="67"/>
        <v>0</v>
      </c>
      <c r="M77" s="37">
        <f t="shared" si="68"/>
        <v>14.2</v>
      </c>
      <c r="N77" s="37">
        <f t="shared" si="69"/>
        <v>0.4</v>
      </c>
      <c r="O77" s="36">
        <f t="shared" si="117"/>
        <v>19</v>
      </c>
      <c r="P77" s="33">
        <f t="shared" si="70"/>
        <v>13.399999999999999</v>
      </c>
      <c r="Q77" s="27">
        <f t="shared" si="71"/>
        <v>13.799999999999999</v>
      </c>
      <c r="R77" s="27">
        <f t="shared" si="72"/>
        <v>0.4</v>
      </c>
      <c r="S77" s="27">
        <v>2.7</v>
      </c>
      <c r="T77" s="27">
        <v>2.7</v>
      </c>
      <c r="U77" s="27">
        <v>11.4</v>
      </c>
      <c r="V77" s="27">
        <v>11.4</v>
      </c>
      <c r="W77" s="27">
        <v>6.8</v>
      </c>
      <c r="X77" s="27">
        <v>6.8</v>
      </c>
      <c r="Y77" s="27">
        <v>6.8</v>
      </c>
      <c r="Z77" s="27">
        <v>6.8</v>
      </c>
      <c r="AA77" s="27">
        <f t="shared" si="73"/>
        <v>19</v>
      </c>
      <c r="AB77" s="27">
        <v>1.1</v>
      </c>
      <c r="AC77" s="27">
        <v>3.2</v>
      </c>
      <c r="AD77" s="27">
        <v>1.2</v>
      </c>
      <c r="AE77" s="27">
        <v>4.3</v>
      </c>
      <c r="AF77" s="27">
        <v>3</v>
      </c>
      <c r="AG77" s="27">
        <v>3</v>
      </c>
      <c r="AH77" s="27">
        <v>3</v>
      </c>
      <c r="AI77" s="27">
        <f t="shared" si="74"/>
        <v>19</v>
      </c>
      <c r="AJ77" s="27">
        <f t="shared" si="75"/>
        <v>20.1</v>
      </c>
      <c r="AK77" s="27">
        <f t="shared" si="76"/>
        <v>23.3</v>
      </c>
      <c r="AL77" s="27">
        <f t="shared" si="77"/>
        <v>24.5</v>
      </c>
      <c r="AM77" s="27">
        <f t="shared" si="78"/>
        <v>28.8</v>
      </c>
      <c r="AN77" s="27">
        <f t="shared" si="79"/>
        <v>31.8</v>
      </c>
      <c r="AO77" s="27">
        <f t="shared" si="80"/>
        <v>34.8</v>
      </c>
      <c r="AP77" s="27">
        <f t="shared" si="81"/>
        <v>37.8</v>
      </c>
      <c r="AQ77" s="27">
        <f t="shared" si="82"/>
        <v>0</v>
      </c>
      <c r="AR77" s="27">
        <f t="shared" si="83"/>
        <v>0</v>
      </c>
      <c r="AS77" s="27">
        <f t="shared" si="84"/>
        <v>0</v>
      </c>
      <c r="AT77" s="27">
        <f t="shared" si="85"/>
        <v>0</v>
      </c>
      <c r="AU77" s="27">
        <f t="shared" si="86"/>
        <v>0</v>
      </c>
      <c r="AV77" s="27">
        <f t="shared" si="87"/>
        <v>0</v>
      </c>
      <c r="AW77" s="27">
        <f t="shared" si="88"/>
        <v>0</v>
      </c>
      <c r="AX77" s="27">
        <f t="shared" si="89"/>
        <v>0</v>
      </c>
      <c r="AY77" s="27">
        <f t="shared" si="90"/>
        <v>0</v>
      </c>
      <c r="AZ77" s="27">
        <f t="shared" si="91"/>
        <v>0</v>
      </c>
      <c r="BA77" s="27">
        <f t="shared" si="92"/>
        <v>0</v>
      </c>
      <c r="BB77" s="27">
        <f t="shared" si="93"/>
        <v>0</v>
      </c>
      <c r="BC77" s="27">
        <f t="shared" si="94"/>
        <v>0</v>
      </c>
      <c r="BD77" s="27">
        <f t="shared" si="95"/>
        <v>0</v>
      </c>
      <c r="BE77" s="27">
        <f t="shared" si="96"/>
        <v>0</v>
      </c>
      <c r="BF77" s="27">
        <f t="shared" si="97"/>
        <v>0</v>
      </c>
      <c r="BG77" s="27">
        <f t="shared" si="98"/>
        <v>0</v>
      </c>
      <c r="BH77" s="27">
        <f t="shared" si="99"/>
        <v>0</v>
      </c>
      <c r="BI77" s="27">
        <f t="shared" si="100"/>
        <v>0</v>
      </c>
      <c r="BJ77" s="27">
        <f t="shared" si="101"/>
        <v>0</v>
      </c>
      <c r="BK77" s="27">
        <f t="shared" si="102"/>
        <v>0</v>
      </c>
      <c r="BL77" s="27">
        <f t="shared" si="103"/>
        <v>0</v>
      </c>
      <c r="BM77" s="27">
        <f t="shared" si="104"/>
        <v>0</v>
      </c>
      <c r="BN77" s="27">
        <f t="shared" si="105"/>
        <v>0</v>
      </c>
      <c r="BO77" s="27">
        <f t="shared" si="106"/>
        <v>0</v>
      </c>
      <c r="BP77" s="27">
        <f t="shared" si="107"/>
        <v>0</v>
      </c>
      <c r="BQ77" s="27">
        <f t="shared" si="108"/>
        <v>0</v>
      </c>
      <c r="BR77" s="27">
        <f t="shared" si="109"/>
        <v>0</v>
      </c>
      <c r="BS77" s="27">
        <f t="shared" si="110"/>
        <v>0</v>
      </c>
      <c r="BT77" s="27">
        <f t="shared" si="111"/>
        <v>0</v>
      </c>
      <c r="BU77" s="27">
        <f t="shared" si="112"/>
        <v>0</v>
      </c>
      <c r="BV77" s="27">
        <f t="shared" si="113"/>
        <v>0</v>
      </c>
      <c r="BW77" s="29">
        <f t="shared" si="114"/>
        <v>0</v>
      </c>
      <c r="BX77" s="29">
        <f t="shared" si="115"/>
        <v>0</v>
      </c>
      <c r="BY77" s="27">
        <f t="shared" si="116"/>
        <v>0</v>
      </c>
    </row>
    <row r="78" spans="7:77" ht="12.75">
      <c r="G78" s="27">
        <f t="shared" si="62"/>
        <v>0</v>
      </c>
      <c r="H78" s="27">
        <f t="shared" si="63"/>
        <v>0</v>
      </c>
      <c r="I78" s="27">
        <f t="shared" si="64"/>
        <v>0</v>
      </c>
      <c r="J78" s="27">
        <f t="shared" si="65"/>
        <v>0</v>
      </c>
      <c r="K78" s="27">
        <f t="shared" si="66"/>
        <v>0</v>
      </c>
      <c r="L78" s="27">
        <f t="shared" si="67"/>
        <v>0</v>
      </c>
      <c r="M78" s="37">
        <f t="shared" si="68"/>
        <v>14.2</v>
      </c>
      <c r="N78" s="37">
        <f t="shared" si="69"/>
        <v>0.4</v>
      </c>
      <c r="O78" s="36">
        <f t="shared" si="117"/>
        <v>19.5</v>
      </c>
      <c r="P78" s="33">
        <f t="shared" si="70"/>
        <v>13.399999999999999</v>
      </c>
      <c r="Q78" s="27">
        <f t="shared" si="71"/>
        <v>13.799999999999999</v>
      </c>
      <c r="R78" s="27">
        <f t="shared" si="72"/>
        <v>0.4</v>
      </c>
      <c r="S78" s="27">
        <v>2.7</v>
      </c>
      <c r="T78" s="27">
        <v>2.7</v>
      </c>
      <c r="U78" s="27">
        <v>11.4</v>
      </c>
      <c r="V78" s="27">
        <v>11.4</v>
      </c>
      <c r="W78" s="27">
        <v>6.8</v>
      </c>
      <c r="X78" s="27">
        <v>6.8</v>
      </c>
      <c r="Y78" s="27">
        <v>6.8</v>
      </c>
      <c r="Z78" s="27">
        <v>6.8</v>
      </c>
      <c r="AA78" s="27">
        <f t="shared" si="73"/>
        <v>19.5</v>
      </c>
      <c r="AB78" s="27">
        <v>1.1</v>
      </c>
      <c r="AC78" s="27">
        <v>3.2</v>
      </c>
      <c r="AD78" s="27">
        <v>1.2</v>
      </c>
      <c r="AE78" s="27">
        <v>4.3</v>
      </c>
      <c r="AF78" s="27">
        <v>3</v>
      </c>
      <c r="AG78" s="27">
        <v>3</v>
      </c>
      <c r="AH78" s="27">
        <v>3</v>
      </c>
      <c r="AI78" s="27">
        <f t="shared" si="74"/>
        <v>19.5</v>
      </c>
      <c r="AJ78" s="27">
        <f t="shared" si="75"/>
        <v>20.6</v>
      </c>
      <c r="AK78" s="27">
        <f t="shared" si="76"/>
        <v>23.8</v>
      </c>
      <c r="AL78" s="27">
        <f t="shared" si="77"/>
        <v>25</v>
      </c>
      <c r="AM78" s="27">
        <f t="shared" si="78"/>
        <v>29.3</v>
      </c>
      <c r="AN78" s="27">
        <f t="shared" si="79"/>
        <v>32.3</v>
      </c>
      <c r="AO78" s="27">
        <f t="shared" si="80"/>
        <v>35.3</v>
      </c>
      <c r="AP78" s="27">
        <f t="shared" si="81"/>
        <v>38.3</v>
      </c>
      <c r="AQ78" s="27">
        <f t="shared" si="82"/>
        <v>0</v>
      </c>
      <c r="AR78" s="27">
        <f t="shared" si="83"/>
        <v>0</v>
      </c>
      <c r="AS78" s="27">
        <f t="shared" si="84"/>
        <v>0</v>
      </c>
      <c r="AT78" s="27">
        <f t="shared" si="85"/>
        <v>0</v>
      </c>
      <c r="AU78" s="27">
        <f t="shared" si="86"/>
        <v>0</v>
      </c>
      <c r="AV78" s="27">
        <f t="shared" si="87"/>
        <v>0</v>
      </c>
      <c r="AW78" s="27">
        <f t="shared" si="88"/>
        <v>0</v>
      </c>
      <c r="AX78" s="27">
        <f t="shared" si="89"/>
        <v>0</v>
      </c>
      <c r="AY78" s="27">
        <f t="shared" si="90"/>
        <v>0</v>
      </c>
      <c r="AZ78" s="27">
        <f t="shared" si="91"/>
        <v>0</v>
      </c>
      <c r="BA78" s="27">
        <f t="shared" si="92"/>
        <v>0</v>
      </c>
      <c r="BB78" s="27">
        <f t="shared" si="93"/>
        <v>0</v>
      </c>
      <c r="BC78" s="27">
        <f t="shared" si="94"/>
        <v>0</v>
      </c>
      <c r="BD78" s="27">
        <f t="shared" si="95"/>
        <v>0</v>
      </c>
      <c r="BE78" s="27">
        <f t="shared" si="96"/>
        <v>0</v>
      </c>
      <c r="BF78" s="27">
        <f t="shared" si="97"/>
        <v>0</v>
      </c>
      <c r="BG78" s="27">
        <f t="shared" si="98"/>
        <v>0</v>
      </c>
      <c r="BH78" s="27">
        <f t="shared" si="99"/>
        <v>0</v>
      </c>
      <c r="BI78" s="27">
        <f t="shared" si="100"/>
        <v>0</v>
      </c>
      <c r="BJ78" s="27">
        <f t="shared" si="101"/>
        <v>0</v>
      </c>
      <c r="BK78" s="27">
        <f t="shared" si="102"/>
        <v>0</v>
      </c>
      <c r="BL78" s="27">
        <f t="shared" si="103"/>
        <v>0</v>
      </c>
      <c r="BM78" s="27">
        <f t="shared" si="104"/>
        <v>0</v>
      </c>
      <c r="BN78" s="27">
        <f t="shared" si="105"/>
        <v>0</v>
      </c>
      <c r="BO78" s="27">
        <f t="shared" si="106"/>
        <v>0</v>
      </c>
      <c r="BP78" s="27">
        <f t="shared" si="107"/>
        <v>0</v>
      </c>
      <c r="BQ78" s="27">
        <f t="shared" si="108"/>
        <v>0</v>
      </c>
      <c r="BR78" s="27">
        <f t="shared" si="109"/>
        <v>0</v>
      </c>
      <c r="BS78" s="27">
        <f t="shared" si="110"/>
        <v>0</v>
      </c>
      <c r="BT78" s="27">
        <f t="shared" si="111"/>
        <v>0</v>
      </c>
      <c r="BU78" s="27">
        <f t="shared" si="112"/>
        <v>0</v>
      </c>
      <c r="BV78" s="27">
        <f t="shared" si="113"/>
        <v>0</v>
      </c>
      <c r="BW78" s="29">
        <f t="shared" si="114"/>
        <v>0</v>
      </c>
      <c r="BX78" s="29">
        <f t="shared" si="115"/>
        <v>0</v>
      </c>
      <c r="BY78" s="27">
        <f t="shared" si="116"/>
        <v>0</v>
      </c>
    </row>
    <row r="79" spans="7:77" ht="12.75">
      <c r="G79" s="27">
        <f t="shared" si="62"/>
        <v>0</v>
      </c>
      <c r="H79" s="27">
        <f t="shared" si="63"/>
        <v>0</v>
      </c>
      <c r="I79" s="27">
        <f t="shared" si="64"/>
        <v>0</v>
      </c>
      <c r="J79" s="27">
        <f t="shared" si="65"/>
        <v>0</v>
      </c>
      <c r="K79" s="27">
        <f t="shared" si="66"/>
        <v>0</v>
      </c>
      <c r="L79" s="27">
        <f t="shared" si="67"/>
        <v>0</v>
      </c>
      <c r="M79" s="37">
        <f t="shared" si="68"/>
        <v>14.2</v>
      </c>
      <c r="N79" s="37">
        <f t="shared" si="69"/>
        <v>0.4</v>
      </c>
      <c r="O79" s="36">
        <f t="shared" si="117"/>
        <v>20</v>
      </c>
      <c r="P79" s="33">
        <f t="shared" si="70"/>
        <v>13.399999999999999</v>
      </c>
      <c r="Q79" s="27">
        <f t="shared" si="71"/>
        <v>13.799999999999999</v>
      </c>
      <c r="R79" s="27">
        <f t="shared" si="72"/>
        <v>0.4</v>
      </c>
      <c r="S79" s="27">
        <v>2.7</v>
      </c>
      <c r="T79" s="27">
        <v>2.7</v>
      </c>
      <c r="U79" s="27">
        <v>11.4</v>
      </c>
      <c r="V79" s="27">
        <v>11.4</v>
      </c>
      <c r="W79" s="27">
        <v>6.8</v>
      </c>
      <c r="X79" s="27">
        <v>6.8</v>
      </c>
      <c r="Y79" s="27">
        <v>6.8</v>
      </c>
      <c r="Z79" s="27">
        <v>6.8</v>
      </c>
      <c r="AA79" s="27">
        <f t="shared" si="73"/>
        <v>20</v>
      </c>
      <c r="AB79" s="27">
        <v>1.1</v>
      </c>
      <c r="AC79" s="27">
        <v>3.2</v>
      </c>
      <c r="AD79" s="27">
        <v>1.2</v>
      </c>
      <c r="AE79" s="27">
        <v>4.3</v>
      </c>
      <c r="AF79" s="27">
        <v>3</v>
      </c>
      <c r="AG79" s="27">
        <v>3</v>
      </c>
      <c r="AH79" s="27">
        <v>3</v>
      </c>
      <c r="AI79" s="27">
        <f t="shared" si="74"/>
        <v>20</v>
      </c>
      <c r="AJ79" s="27">
        <f t="shared" si="75"/>
        <v>21.1</v>
      </c>
      <c r="AK79" s="27">
        <f t="shared" si="76"/>
        <v>24.3</v>
      </c>
      <c r="AL79" s="27">
        <f t="shared" si="77"/>
        <v>25.5</v>
      </c>
      <c r="AM79" s="27">
        <f t="shared" si="78"/>
        <v>29.8</v>
      </c>
      <c r="AN79" s="27">
        <f t="shared" si="79"/>
        <v>32.8</v>
      </c>
      <c r="AO79" s="27">
        <f t="shared" si="80"/>
        <v>35.8</v>
      </c>
      <c r="AP79" s="27">
        <f t="shared" si="81"/>
        <v>38.8</v>
      </c>
      <c r="AQ79" s="27">
        <f t="shared" si="82"/>
        <v>0</v>
      </c>
      <c r="AR79" s="27">
        <f t="shared" si="83"/>
        <v>0</v>
      </c>
      <c r="AS79" s="27">
        <f t="shared" si="84"/>
        <v>0</v>
      </c>
      <c r="AT79" s="27">
        <f t="shared" si="85"/>
        <v>0</v>
      </c>
      <c r="AU79" s="27">
        <f t="shared" si="86"/>
        <v>0</v>
      </c>
      <c r="AV79" s="27">
        <f t="shared" si="87"/>
        <v>0</v>
      </c>
      <c r="AW79" s="27">
        <f t="shared" si="88"/>
        <v>0</v>
      </c>
      <c r="AX79" s="27">
        <f t="shared" si="89"/>
        <v>0</v>
      </c>
      <c r="AY79" s="27">
        <f t="shared" si="90"/>
        <v>0</v>
      </c>
      <c r="AZ79" s="27">
        <f t="shared" si="91"/>
        <v>0</v>
      </c>
      <c r="BA79" s="27">
        <f t="shared" si="92"/>
        <v>0</v>
      </c>
      <c r="BB79" s="27">
        <f t="shared" si="93"/>
        <v>0</v>
      </c>
      <c r="BC79" s="27">
        <f t="shared" si="94"/>
        <v>0</v>
      </c>
      <c r="BD79" s="27">
        <f t="shared" si="95"/>
        <v>0</v>
      </c>
      <c r="BE79" s="27">
        <f t="shared" si="96"/>
        <v>0</v>
      </c>
      <c r="BF79" s="27">
        <f t="shared" si="97"/>
        <v>0</v>
      </c>
      <c r="BG79" s="27">
        <f t="shared" si="98"/>
        <v>0</v>
      </c>
      <c r="BH79" s="27">
        <f t="shared" si="99"/>
        <v>0</v>
      </c>
      <c r="BI79" s="27">
        <f t="shared" si="100"/>
        <v>0</v>
      </c>
      <c r="BJ79" s="27">
        <f t="shared" si="101"/>
        <v>0</v>
      </c>
      <c r="BK79" s="27">
        <f t="shared" si="102"/>
        <v>0</v>
      </c>
      <c r="BL79" s="27">
        <f t="shared" si="103"/>
        <v>0</v>
      </c>
      <c r="BM79" s="27">
        <f t="shared" si="104"/>
        <v>0</v>
      </c>
      <c r="BN79" s="27">
        <f t="shared" si="105"/>
        <v>0</v>
      </c>
      <c r="BO79" s="27">
        <f t="shared" si="106"/>
        <v>0</v>
      </c>
      <c r="BP79" s="27">
        <f t="shared" si="107"/>
        <v>0</v>
      </c>
      <c r="BQ79" s="27">
        <f t="shared" si="108"/>
        <v>0</v>
      </c>
      <c r="BR79" s="27">
        <f t="shared" si="109"/>
        <v>0</v>
      </c>
      <c r="BS79" s="27">
        <f t="shared" si="110"/>
        <v>0</v>
      </c>
      <c r="BT79" s="27">
        <f t="shared" si="111"/>
        <v>0</v>
      </c>
      <c r="BU79" s="27">
        <f t="shared" si="112"/>
        <v>0</v>
      </c>
      <c r="BV79" s="27">
        <f t="shared" si="113"/>
        <v>0</v>
      </c>
      <c r="BW79" s="29">
        <f t="shared" si="114"/>
        <v>0</v>
      </c>
      <c r="BX79" s="29">
        <f t="shared" si="115"/>
        <v>0</v>
      </c>
      <c r="BY79" s="27">
        <f t="shared" si="116"/>
        <v>0</v>
      </c>
    </row>
    <row r="80" spans="7:77" ht="12.75">
      <c r="G80" s="27">
        <f t="shared" si="62"/>
        <v>0</v>
      </c>
      <c r="H80" s="27">
        <f t="shared" si="63"/>
        <v>0</v>
      </c>
      <c r="I80" s="27">
        <f t="shared" si="64"/>
        <v>0</v>
      </c>
      <c r="J80" s="27">
        <f t="shared" si="65"/>
        <v>0</v>
      </c>
      <c r="K80" s="27">
        <f t="shared" si="66"/>
        <v>0</v>
      </c>
      <c r="L80" s="27">
        <f t="shared" si="67"/>
        <v>0</v>
      </c>
      <c r="M80" s="37">
        <f t="shared" si="68"/>
        <v>14.2</v>
      </c>
      <c r="N80" s="37">
        <f t="shared" si="69"/>
        <v>0.4</v>
      </c>
      <c r="O80" s="36">
        <f t="shared" si="117"/>
        <v>20.5</v>
      </c>
      <c r="P80" s="33">
        <f t="shared" si="70"/>
        <v>13.399999999999999</v>
      </c>
      <c r="Q80" s="27">
        <f t="shared" si="71"/>
        <v>13.799999999999999</v>
      </c>
      <c r="R80" s="27">
        <f t="shared" si="72"/>
        <v>0.4</v>
      </c>
      <c r="S80" s="27">
        <v>2.7</v>
      </c>
      <c r="T80" s="27">
        <v>2.7</v>
      </c>
      <c r="U80" s="27">
        <v>11.4</v>
      </c>
      <c r="V80" s="27">
        <v>11.4</v>
      </c>
      <c r="W80" s="27">
        <v>6.8</v>
      </c>
      <c r="X80" s="27">
        <v>6.8</v>
      </c>
      <c r="Y80" s="27">
        <v>6.8</v>
      </c>
      <c r="Z80" s="27">
        <v>6.8</v>
      </c>
      <c r="AA80" s="27">
        <f t="shared" si="73"/>
        <v>20.5</v>
      </c>
      <c r="AB80" s="27">
        <v>1.1</v>
      </c>
      <c r="AC80" s="27">
        <v>3.2</v>
      </c>
      <c r="AD80" s="27">
        <v>1.2</v>
      </c>
      <c r="AE80" s="27">
        <v>4.3</v>
      </c>
      <c r="AF80" s="27">
        <v>3</v>
      </c>
      <c r="AG80" s="27">
        <v>3</v>
      </c>
      <c r="AH80" s="27">
        <v>3</v>
      </c>
      <c r="AI80" s="27">
        <f t="shared" si="74"/>
        <v>20.5</v>
      </c>
      <c r="AJ80" s="27">
        <f t="shared" si="75"/>
        <v>21.6</v>
      </c>
      <c r="AK80" s="27">
        <f t="shared" si="76"/>
        <v>24.8</v>
      </c>
      <c r="AL80" s="27">
        <f t="shared" si="77"/>
        <v>26</v>
      </c>
      <c r="AM80" s="27">
        <f t="shared" si="78"/>
        <v>30.3</v>
      </c>
      <c r="AN80" s="27">
        <f t="shared" si="79"/>
        <v>33.3</v>
      </c>
      <c r="AO80" s="27">
        <f t="shared" si="80"/>
        <v>36.3</v>
      </c>
      <c r="AP80" s="27">
        <f t="shared" si="81"/>
        <v>39.3</v>
      </c>
      <c r="AQ80" s="27">
        <f t="shared" si="82"/>
        <v>0</v>
      </c>
      <c r="AR80" s="27">
        <f t="shared" si="83"/>
        <v>0</v>
      </c>
      <c r="AS80" s="27">
        <f t="shared" si="84"/>
        <v>0</v>
      </c>
      <c r="AT80" s="27">
        <f t="shared" si="85"/>
        <v>0</v>
      </c>
      <c r="AU80" s="27">
        <f t="shared" si="86"/>
        <v>0</v>
      </c>
      <c r="AV80" s="27">
        <f t="shared" si="87"/>
        <v>0</v>
      </c>
      <c r="AW80" s="27">
        <f t="shared" si="88"/>
        <v>0</v>
      </c>
      <c r="AX80" s="27">
        <f t="shared" si="89"/>
        <v>0</v>
      </c>
      <c r="AY80" s="27">
        <f t="shared" si="90"/>
        <v>0</v>
      </c>
      <c r="AZ80" s="27">
        <f t="shared" si="91"/>
        <v>0</v>
      </c>
      <c r="BA80" s="27">
        <f t="shared" si="92"/>
        <v>0</v>
      </c>
      <c r="BB80" s="27">
        <f t="shared" si="93"/>
        <v>0</v>
      </c>
      <c r="BC80" s="27">
        <f t="shared" si="94"/>
        <v>0</v>
      </c>
      <c r="BD80" s="27">
        <f t="shared" si="95"/>
        <v>0</v>
      </c>
      <c r="BE80" s="27">
        <f t="shared" si="96"/>
        <v>0</v>
      </c>
      <c r="BF80" s="27">
        <f t="shared" si="97"/>
        <v>0</v>
      </c>
      <c r="BG80" s="27">
        <f t="shared" si="98"/>
        <v>0</v>
      </c>
      <c r="BH80" s="27">
        <f t="shared" si="99"/>
        <v>0</v>
      </c>
      <c r="BI80" s="27">
        <f t="shared" si="100"/>
        <v>0</v>
      </c>
      <c r="BJ80" s="27">
        <f t="shared" si="101"/>
        <v>0</v>
      </c>
      <c r="BK80" s="27">
        <f t="shared" si="102"/>
        <v>0</v>
      </c>
      <c r="BL80" s="27">
        <f t="shared" si="103"/>
        <v>0</v>
      </c>
      <c r="BM80" s="27">
        <f t="shared" si="104"/>
        <v>0</v>
      </c>
      <c r="BN80" s="27">
        <f t="shared" si="105"/>
        <v>0</v>
      </c>
      <c r="BO80" s="27">
        <f t="shared" si="106"/>
        <v>0</v>
      </c>
      <c r="BP80" s="27">
        <f t="shared" si="107"/>
        <v>0</v>
      </c>
      <c r="BQ80" s="27">
        <f t="shared" si="108"/>
        <v>0</v>
      </c>
      <c r="BR80" s="27">
        <f t="shared" si="109"/>
        <v>0</v>
      </c>
      <c r="BS80" s="27">
        <f t="shared" si="110"/>
        <v>0</v>
      </c>
      <c r="BT80" s="27">
        <f t="shared" si="111"/>
        <v>0</v>
      </c>
      <c r="BU80" s="27">
        <f t="shared" si="112"/>
        <v>0</v>
      </c>
      <c r="BV80" s="27">
        <f t="shared" si="113"/>
        <v>0</v>
      </c>
      <c r="BW80" s="29">
        <f t="shared" si="114"/>
        <v>0</v>
      </c>
      <c r="BX80" s="29">
        <f t="shared" si="115"/>
        <v>0</v>
      </c>
      <c r="BY80" s="27">
        <f t="shared" si="116"/>
        <v>0</v>
      </c>
    </row>
    <row r="81" spans="7:77" ht="12.75">
      <c r="G81" s="27">
        <f t="shared" si="62"/>
        <v>0</v>
      </c>
      <c r="H81" s="27">
        <f t="shared" si="63"/>
        <v>0</v>
      </c>
      <c r="I81" s="27">
        <f t="shared" si="64"/>
        <v>0</v>
      </c>
      <c r="J81" s="27">
        <f t="shared" si="65"/>
        <v>0</v>
      </c>
      <c r="K81" s="27">
        <f t="shared" si="66"/>
        <v>0</v>
      </c>
      <c r="L81" s="27">
        <f t="shared" si="67"/>
        <v>0</v>
      </c>
      <c r="M81" s="37">
        <f t="shared" si="68"/>
        <v>14.2</v>
      </c>
      <c r="N81" s="37">
        <f t="shared" si="69"/>
        <v>0.4</v>
      </c>
      <c r="O81" s="36">
        <f t="shared" si="117"/>
        <v>21</v>
      </c>
      <c r="P81" s="33">
        <f t="shared" si="70"/>
        <v>13.399999999999999</v>
      </c>
      <c r="Q81" s="27">
        <f t="shared" si="71"/>
        <v>13.799999999999999</v>
      </c>
      <c r="R81" s="27">
        <f t="shared" si="72"/>
        <v>0.4</v>
      </c>
      <c r="S81" s="27">
        <v>2.7</v>
      </c>
      <c r="T81" s="27">
        <v>2.7</v>
      </c>
      <c r="U81" s="27">
        <v>11.4</v>
      </c>
      <c r="V81" s="27">
        <v>11.4</v>
      </c>
      <c r="W81" s="27">
        <v>6.8</v>
      </c>
      <c r="X81" s="27">
        <v>6.8</v>
      </c>
      <c r="Y81" s="27">
        <v>6.8</v>
      </c>
      <c r="Z81" s="27">
        <v>6.8</v>
      </c>
      <c r="AA81" s="27">
        <f t="shared" si="73"/>
        <v>21</v>
      </c>
      <c r="AB81" s="27">
        <v>1.1</v>
      </c>
      <c r="AC81" s="27">
        <v>3.2</v>
      </c>
      <c r="AD81" s="27">
        <v>1.2</v>
      </c>
      <c r="AE81" s="27">
        <v>4.3</v>
      </c>
      <c r="AF81" s="27">
        <v>3</v>
      </c>
      <c r="AG81" s="27">
        <v>3</v>
      </c>
      <c r="AH81" s="27">
        <v>3</v>
      </c>
      <c r="AI81" s="27">
        <f t="shared" si="74"/>
        <v>21</v>
      </c>
      <c r="AJ81" s="27">
        <f t="shared" si="75"/>
        <v>22.1</v>
      </c>
      <c r="AK81" s="27">
        <f t="shared" si="76"/>
        <v>25.3</v>
      </c>
      <c r="AL81" s="27">
        <f t="shared" si="77"/>
        <v>26.5</v>
      </c>
      <c r="AM81" s="27">
        <f t="shared" si="78"/>
        <v>30.8</v>
      </c>
      <c r="AN81" s="27">
        <f t="shared" si="79"/>
        <v>33.8</v>
      </c>
      <c r="AO81" s="27">
        <f t="shared" si="80"/>
        <v>36.8</v>
      </c>
      <c r="AP81" s="27">
        <f t="shared" si="81"/>
        <v>39.8</v>
      </c>
      <c r="AQ81" s="27">
        <f t="shared" si="82"/>
        <v>0</v>
      </c>
      <c r="AR81" s="27">
        <f t="shared" si="83"/>
        <v>0</v>
      </c>
      <c r="AS81" s="27">
        <f t="shared" si="84"/>
        <v>0</v>
      </c>
      <c r="AT81" s="27">
        <f t="shared" si="85"/>
        <v>0</v>
      </c>
      <c r="AU81" s="27">
        <f t="shared" si="86"/>
        <v>0</v>
      </c>
      <c r="AV81" s="27">
        <f t="shared" si="87"/>
        <v>0</v>
      </c>
      <c r="AW81" s="27">
        <f t="shared" si="88"/>
        <v>0</v>
      </c>
      <c r="AX81" s="27">
        <f t="shared" si="89"/>
        <v>0</v>
      </c>
      <c r="AY81" s="27">
        <f t="shared" si="90"/>
        <v>0</v>
      </c>
      <c r="AZ81" s="27">
        <f t="shared" si="91"/>
        <v>0</v>
      </c>
      <c r="BA81" s="27">
        <f t="shared" si="92"/>
        <v>0</v>
      </c>
      <c r="BB81" s="27">
        <f t="shared" si="93"/>
        <v>0</v>
      </c>
      <c r="BC81" s="27">
        <f t="shared" si="94"/>
        <v>0</v>
      </c>
      <c r="BD81" s="27">
        <f t="shared" si="95"/>
        <v>0</v>
      </c>
      <c r="BE81" s="27">
        <f t="shared" si="96"/>
        <v>0</v>
      </c>
      <c r="BF81" s="27">
        <f t="shared" si="97"/>
        <v>0</v>
      </c>
      <c r="BG81" s="27">
        <f t="shared" si="98"/>
        <v>0</v>
      </c>
      <c r="BH81" s="27">
        <f t="shared" si="99"/>
        <v>0</v>
      </c>
      <c r="BI81" s="27">
        <f t="shared" si="100"/>
        <v>0</v>
      </c>
      <c r="BJ81" s="27">
        <f t="shared" si="101"/>
        <v>0</v>
      </c>
      <c r="BK81" s="27">
        <f t="shared" si="102"/>
        <v>0</v>
      </c>
      <c r="BL81" s="27">
        <f t="shared" si="103"/>
        <v>0</v>
      </c>
      <c r="BM81" s="27">
        <f t="shared" si="104"/>
        <v>0</v>
      </c>
      <c r="BN81" s="27">
        <f t="shared" si="105"/>
        <v>0</v>
      </c>
      <c r="BO81" s="27">
        <f t="shared" si="106"/>
        <v>0</v>
      </c>
      <c r="BP81" s="27">
        <f t="shared" si="107"/>
        <v>0</v>
      </c>
      <c r="BQ81" s="27">
        <f t="shared" si="108"/>
        <v>0</v>
      </c>
      <c r="BR81" s="27">
        <f t="shared" si="109"/>
        <v>0</v>
      </c>
      <c r="BS81" s="27">
        <f t="shared" si="110"/>
        <v>0</v>
      </c>
      <c r="BT81" s="27">
        <f t="shared" si="111"/>
        <v>0</v>
      </c>
      <c r="BU81" s="27">
        <f t="shared" si="112"/>
        <v>0</v>
      </c>
      <c r="BV81" s="27">
        <f t="shared" si="113"/>
        <v>0</v>
      </c>
      <c r="BW81" s="29">
        <f t="shared" si="114"/>
        <v>0</v>
      </c>
      <c r="BX81" s="29">
        <f t="shared" si="115"/>
        <v>0</v>
      </c>
      <c r="BY81" s="27">
        <f t="shared" si="116"/>
        <v>0</v>
      </c>
    </row>
    <row r="82" spans="7:77" ht="12.75">
      <c r="G82" s="27">
        <f t="shared" si="62"/>
        <v>0</v>
      </c>
      <c r="H82" s="27">
        <f t="shared" si="63"/>
        <v>0</v>
      </c>
      <c r="I82" s="27">
        <f t="shared" si="64"/>
        <v>0</v>
      </c>
      <c r="J82" s="27">
        <f t="shared" si="65"/>
        <v>0</v>
      </c>
      <c r="K82" s="27">
        <f t="shared" si="66"/>
        <v>0</v>
      </c>
      <c r="L82" s="27">
        <f t="shared" si="67"/>
        <v>0</v>
      </c>
      <c r="M82" s="37">
        <f t="shared" si="68"/>
        <v>14.2</v>
      </c>
      <c r="N82" s="37">
        <f t="shared" si="69"/>
        <v>0.4</v>
      </c>
      <c r="O82" s="36">
        <f t="shared" si="117"/>
        <v>21.5</v>
      </c>
      <c r="P82" s="33">
        <f t="shared" si="70"/>
        <v>13.399999999999999</v>
      </c>
      <c r="Q82" s="27">
        <f t="shared" si="71"/>
        <v>13.799999999999999</v>
      </c>
      <c r="R82" s="27">
        <f t="shared" si="72"/>
        <v>0.4</v>
      </c>
      <c r="S82" s="27">
        <v>2.7</v>
      </c>
      <c r="T82" s="27">
        <v>2.7</v>
      </c>
      <c r="U82" s="27">
        <v>11.4</v>
      </c>
      <c r="V82" s="27">
        <v>11.4</v>
      </c>
      <c r="W82" s="27">
        <v>6.8</v>
      </c>
      <c r="X82" s="27">
        <v>6.8</v>
      </c>
      <c r="Y82" s="27">
        <v>6.8</v>
      </c>
      <c r="Z82" s="27">
        <v>6.8</v>
      </c>
      <c r="AA82" s="27">
        <f t="shared" si="73"/>
        <v>21.5</v>
      </c>
      <c r="AB82" s="27">
        <v>1.1</v>
      </c>
      <c r="AC82" s="27">
        <v>3.2</v>
      </c>
      <c r="AD82" s="27">
        <v>1.2</v>
      </c>
      <c r="AE82" s="27">
        <v>4.3</v>
      </c>
      <c r="AF82" s="27">
        <v>3</v>
      </c>
      <c r="AG82" s="27">
        <v>3</v>
      </c>
      <c r="AH82" s="27">
        <v>3</v>
      </c>
      <c r="AI82" s="27">
        <f t="shared" si="74"/>
        <v>21.5</v>
      </c>
      <c r="AJ82" s="27">
        <f t="shared" si="75"/>
        <v>22.6</v>
      </c>
      <c r="AK82" s="27">
        <f t="shared" si="76"/>
        <v>25.8</v>
      </c>
      <c r="AL82" s="27">
        <f t="shared" si="77"/>
        <v>27</v>
      </c>
      <c r="AM82" s="27">
        <f t="shared" si="78"/>
        <v>31.3</v>
      </c>
      <c r="AN82" s="27">
        <f t="shared" si="79"/>
        <v>34.3</v>
      </c>
      <c r="AO82" s="27">
        <f t="shared" si="80"/>
        <v>37.3</v>
      </c>
      <c r="AP82" s="27">
        <f t="shared" si="81"/>
        <v>40.3</v>
      </c>
      <c r="AQ82" s="27">
        <f t="shared" si="82"/>
        <v>0</v>
      </c>
      <c r="AR82" s="27">
        <f t="shared" si="83"/>
        <v>0</v>
      </c>
      <c r="AS82" s="27">
        <f t="shared" si="84"/>
        <v>0</v>
      </c>
      <c r="AT82" s="27">
        <f t="shared" si="85"/>
        <v>0</v>
      </c>
      <c r="AU82" s="27">
        <f t="shared" si="86"/>
        <v>0</v>
      </c>
      <c r="AV82" s="27">
        <f t="shared" si="87"/>
        <v>0</v>
      </c>
      <c r="AW82" s="27">
        <f t="shared" si="88"/>
        <v>0</v>
      </c>
      <c r="AX82" s="27">
        <f t="shared" si="89"/>
        <v>0</v>
      </c>
      <c r="AY82" s="27">
        <f t="shared" si="90"/>
        <v>0</v>
      </c>
      <c r="AZ82" s="27">
        <f t="shared" si="91"/>
        <v>0</v>
      </c>
      <c r="BA82" s="27">
        <f t="shared" si="92"/>
        <v>0</v>
      </c>
      <c r="BB82" s="27">
        <f t="shared" si="93"/>
        <v>0</v>
      </c>
      <c r="BC82" s="27">
        <f t="shared" si="94"/>
        <v>0</v>
      </c>
      <c r="BD82" s="27">
        <f t="shared" si="95"/>
        <v>0</v>
      </c>
      <c r="BE82" s="27">
        <f t="shared" si="96"/>
        <v>0</v>
      </c>
      <c r="BF82" s="27">
        <f t="shared" si="97"/>
        <v>0</v>
      </c>
      <c r="BG82" s="27">
        <f t="shared" si="98"/>
        <v>0</v>
      </c>
      <c r="BH82" s="27">
        <f t="shared" si="99"/>
        <v>0</v>
      </c>
      <c r="BI82" s="27">
        <f t="shared" si="100"/>
        <v>0</v>
      </c>
      <c r="BJ82" s="27">
        <f t="shared" si="101"/>
        <v>0</v>
      </c>
      <c r="BK82" s="27">
        <f t="shared" si="102"/>
        <v>0</v>
      </c>
      <c r="BL82" s="27">
        <f t="shared" si="103"/>
        <v>0</v>
      </c>
      <c r="BM82" s="27">
        <f t="shared" si="104"/>
        <v>0</v>
      </c>
      <c r="BN82" s="27">
        <f t="shared" si="105"/>
        <v>0</v>
      </c>
      <c r="BO82" s="27">
        <f t="shared" si="106"/>
        <v>0</v>
      </c>
      <c r="BP82" s="27">
        <f t="shared" si="107"/>
        <v>0</v>
      </c>
      <c r="BQ82" s="27">
        <f t="shared" si="108"/>
        <v>0</v>
      </c>
      <c r="BR82" s="27">
        <f t="shared" si="109"/>
        <v>0</v>
      </c>
      <c r="BS82" s="27">
        <f t="shared" si="110"/>
        <v>0</v>
      </c>
      <c r="BT82" s="27">
        <f t="shared" si="111"/>
        <v>0</v>
      </c>
      <c r="BU82" s="27">
        <f t="shared" si="112"/>
        <v>0</v>
      </c>
      <c r="BV82" s="27">
        <f t="shared" si="113"/>
        <v>0</v>
      </c>
      <c r="BW82" s="29">
        <f t="shared" si="114"/>
        <v>0</v>
      </c>
      <c r="BX82" s="29">
        <f t="shared" si="115"/>
        <v>0</v>
      </c>
      <c r="BY82" s="27">
        <f t="shared" si="116"/>
        <v>0</v>
      </c>
    </row>
    <row r="83" spans="7:77" ht="12.75">
      <c r="G83" s="27">
        <f t="shared" si="62"/>
        <v>0</v>
      </c>
      <c r="H83" s="27">
        <f t="shared" si="63"/>
        <v>0</v>
      </c>
      <c r="I83" s="27">
        <f t="shared" si="64"/>
        <v>0</v>
      </c>
      <c r="J83" s="27">
        <f t="shared" si="65"/>
        <v>0</v>
      </c>
      <c r="K83" s="27">
        <f t="shared" si="66"/>
        <v>0</v>
      </c>
      <c r="L83" s="27">
        <f t="shared" si="67"/>
        <v>0</v>
      </c>
      <c r="M83" s="37">
        <f t="shared" si="68"/>
        <v>14.2</v>
      </c>
      <c r="N83" s="37">
        <f t="shared" si="69"/>
        <v>0.4</v>
      </c>
      <c r="O83" s="36">
        <f t="shared" si="117"/>
        <v>22</v>
      </c>
      <c r="P83" s="33">
        <f t="shared" si="70"/>
        <v>13.399999999999999</v>
      </c>
      <c r="Q83" s="27">
        <f t="shared" si="71"/>
        <v>13.799999999999999</v>
      </c>
      <c r="R83" s="27">
        <f t="shared" si="72"/>
        <v>0.4</v>
      </c>
      <c r="S83" s="27">
        <v>2.7</v>
      </c>
      <c r="T83" s="27">
        <v>2.7</v>
      </c>
      <c r="U83" s="27">
        <v>11.4</v>
      </c>
      <c r="V83" s="27">
        <v>11.4</v>
      </c>
      <c r="W83" s="27">
        <v>6.8</v>
      </c>
      <c r="X83" s="27">
        <v>6.8</v>
      </c>
      <c r="Y83" s="27">
        <v>6.8</v>
      </c>
      <c r="Z83" s="27">
        <v>6.8</v>
      </c>
      <c r="AA83" s="27">
        <f t="shared" si="73"/>
        <v>22</v>
      </c>
      <c r="AB83" s="27">
        <v>1.1</v>
      </c>
      <c r="AC83" s="27">
        <v>3.2</v>
      </c>
      <c r="AD83" s="27">
        <v>1.2</v>
      </c>
      <c r="AE83" s="27">
        <v>4.3</v>
      </c>
      <c r="AF83" s="27">
        <v>3</v>
      </c>
      <c r="AG83" s="27">
        <v>3</v>
      </c>
      <c r="AH83" s="27">
        <v>3</v>
      </c>
      <c r="AI83" s="27">
        <f t="shared" si="74"/>
        <v>22</v>
      </c>
      <c r="AJ83" s="27">
        <f t="shared" si="75"/>
        <v>23.1</v>
      </c>
      <c r="AK83" s="27">
        <f t="shared" si="76"/>
        <v>26.3</v>
      </c>
      <c r="AL83" s="27">
        <f t="shared" si="77"/>
        <v>27.5</v>
      </c>
      <c r="AM83" s="27">
        <f t="shared" si="78"/>
        <v>31.8</v>
      </c>
      <c r="AN83" s="27">
        <f t="shared" si="79"/>
        <v>34.8</v>
      </c>
      <c r="AO83" s="27">
        <f t="shared" si="80"/>
        <v>37.8</v>
      </c>
      <c r="AP83" s="27">
        <f t="shared" si="81"/>
        <v>40.8</v>
      </c>
      <c r="AQ83" s="27">
        <f t="shared" si="82"/>
        <v>0</v>
      </c>
      <c r="AR83" s="27">
        <f t="shared" si="83"/>
        <v>0</v>
      </c>
      <c r="AS83" s="27">
        <f t="shared" si="84"/>
        <v>0</v>
      </c>
      <c r="AT83" s="27">
        <f t="shared" si="85"/>
        <v>0</v>
      </c>
      <c r="AU83" s="27">
        <f t="shared" si="86"/>
        <v>0</v>
      </c>
      <c r="AV83" s="27">
        <f t="shared" si="87"/>
        <v>0</v>
      </c>
      <c r="AW83" s="27">
        <f t="shared" si="88"/>
        <v>0</v>
      </c>
      <c r="AX83" s="27">
        <f t="shared" si="89"/>
        <v>0</v>
      </c>
      <c r="AY83" s="27">
        <f t="shared" si="90"/>
        <v>0</v>
      </c>
      <c r="AZ83" s="27">
        <f t="shared" si="91"/>
        <v>0</v>
      </c>
      <c r="BA83" s="27">
        <f t="shared" si="92"/>
        <v>0</v>
      </c>
      <c r="BB83" s="27">
        <f t="shared" si="93"/>
        <v>0</v>
      </c>
      <c r="BC83" s="27">
        <f t="shared" si="94"/>
        <v>0</v>
      </c>
      <c r="BD83" s="27">
        <f t="shared" si="95"/>
        <v>0</v>
      </c>
      <c r="BE83" s="27">
        <f t="shared" si="96"/>
        <v>0</v>
      </c>
      <c r="BF83" s="27">
        <f t="shared" si="97"/>
        <v>0</v>
      </c>
      <c r="BG83" s="27">
        <f t="shared" si="98"/>
        <v>0</v>
      </c>
      <c r="BH83" s="27">
        <f t="shared" si="99"/>
        <v>0</v>
      </c>
      <c r="BI83" s="27">
        <f t="shared" si="100"/>
        <v>0</v>
      </c>
      <c r="BJ83" s="27">
        <f t="shared" si="101"/>
        <v>0</v>
      </c>
      <c r="BK83" s="27">
        <f t="shared" si="102"/>
        <v>0</v>
      </c>
      <c r="BL83" s="27">
        <f t="shared" si="103"/>
        <v>0</v>
      </c>
      <c r="BM83" s="27">
        <f t="shared" si="104"/>
        <v>0</v>
      </c>
      <c r="BN83" s="27">
        <f t="shared" si="105"/>
        <v>0</v>
      </c>
      <c r="BO83" s="27">
        <f t="shared" si="106"/>
        <v>0</v>
      </c>
      <c r="BP83" s="27">
        <f t="shared" si="107"/>
        <v>0</v>
      </c>
      <c r="BQ83" s="27">
        <f t="shared" si="108"/>
        <v>0</v>
      </c>
      <c r="BR83" s="27">
        <f t="shared" si="109"/>
        <v>0</v>
      </c>
      <c r="BS83" s="27">
        <f t="shared" si="110"/>
        <v>0</v>
      </c>
      <c r="BT83" s="27">
        <f t="shared" si="111"/>
        <v>0</v>
      </c>
      <c r="BU83" s="27">
        <f t="shared" si="112"/>
        <v>0</v>
      </c>
      <c r="BV83" s="27">
        <f t="shared" si="113"/>
        <v>0</v>
      </c>
      <c r="BW83" s="29">
        <f t="shared" si="114"/>
        <v>0</v>
      </c>
      <c r="BX83" s="29">
        <f t="shared" si="115"/>
        <v>0</v>
      </c>
      <c r="BY83" s="27">
        <f t="shared" si="116"/>
        <v>0</v>
      </c>
    </row>
    <row r="84" spans="7:77" ht="12.75">
      <c r="G84" s="27">
        <f t="shared" si="62"/>
        <v>0</v>
      </c>
      <c r="H84" s="27">
        <f t="shared" si="63"/>
        <v>0</v>
      </c>
      <c r="I84" s="27">
        <f t="shared" si="64"/>
        <v>0</v>
      </c>
      <c r="J84" s="27">
        <f t="shared" si="65"/>
        <v>0</v>
      </c>
      <c r="K84" s="27">
        <f t="shared" si="66"/>
        <v>0</v>
      </c>
      <c r="L84" s="27">
        <f t="shared" si="67"/>
        <v>0</v>
      </c>
      <c r="M84" s="37">
        <f t="shared" si="68"/>
        <v>14.2</v>
      </c>
      <c r="N84" s="37">
        <f t="shared" si="69"/>
        <v>0.4</v>
      </c>
      <c r="O84" s="36">
        <f t="shared" si="117"/>
        <v>22.5</v>
      </c>
      <c r="P84" s="33">
        <f t="shared" si="70"/>
        <v>13.399999999999999</v>
      </c>
      <c r="Q84" s="27">
        <f t="shared" si="71"/>
        <v>13.799999999999999</v>
      </c>
      <c r="R84" s="27">
        <f t="shared" si="72"/>
        <v>0.4</v>
      </c>
      <c r="S84" s="27">
        <v>2.7</v>
      </c>
      <c r="T84" s="27">
        <v>2.7</v>
      </c>
      <c r="U84" s="27">
        <v>11.4</v>
      </c>
      <c r="V84" s="27">
        <v>11.4</v>
      </c>
      <c r="W84" s="27">
        <v>6.8</v>
      </c>
      <c r="X84" s="27">
        <v>6.8</v>
      </c>
      <c r="Y84" s="27">
        <v>6.8</v>
      </c>
      <c r="Z84" s="27">
        <v>6.8</v>
      </c>
      <c r="AA84" s="27">
        <f t="shared" si="73"/>
        <v>22.5</v>
      </c>
      <c r="AB84" s="27">
        <v>1.1</v>
      </c>
      <c r="AC84" s="27">
        <v>3.2</v>
      </c>
      <c r="AD84" s="27">
        <v>1.2</v>
      </c>
      <c r="AE84" s="27">
        <v>4.3</v>
      </c>
      <c r="AF84" s="27">
        <v>3</v>
      </c>
      <c r="AG84" s="27">
        <v>3</v>
      </c>
      <c r="AH84" s="27">
        <v>3</v>
      </c>
      <c r="AI84" s="27">
        <f t="shared" si="74"/>
        <v>22.5</v>
      </c>
      <c r="AJ84" s="27">
        <f t="shared" si="75"/>
        <v>23.6</v>
      </c>
      <c r="AK84" s="27">
        <f t="shared" si="76"/>
        <v>26.8</v>
      </c>
      <c r="AL84" s="27">
        <f t="shared" si="77"/>
        <v>28</v>
      </c>
      <c r="AM84" s="27">
        <f t="shared" si="78"/>
        <v>32.3</v>
      </c>
      <c r="AN84" s="27">
        <f t="shared" si="79"/>
        <v>35.3</v>
      </c>
      <c r="AO84" s="27">
        <f t="shared" si="80"/>
        <v>38.3</v>
      </c>
      <c r="AP84" s="27">
        <f t="shared" si="81"/>
        <v>41.3</v>
      </c>
      <c r="AQ84" s="27">
        <f t="shared" si="82"/>
        <v>0</v>
      </c>
      <c r="AR84" s="27">
        <f t="shared" si="83"/>
        <v>0</v>
      </c>
      <c r="AS84" s="27">
        <f t="shared" si="84"/>
        <v>0</v>
      </c>
      <c r="AT84" s="27">
        <f t="shared" si="85"/>
        <v>0</v>
      </c>
      <c r="AU84" s="27">
        <f t="shared" si="86"/>
        <v>0</v>
      </c>
      <c r="AV84" s="27">
        <f t="shared" si="87"/>
        <v>0</v>
      </c>
      <c r="AW84" s="27">
        <f t="shared" si="88"/>
        <v>0</v>
      </c>
      <c r="AX84" s="27">
        <f t="shared" si="89"/>
        <v>0</v>
      </c>
      <c r="AY84" s="27">
        <f t="shared" si="90"/>
        <v>0</v>
      </c>
      <c r="AZ84" s="27">
        <f t="shared" si="91"/>
        <v>0</v>
      </c>
      <c r="BA84" s="27">
        <f t="shared" si="92"/>
        <v>0</v>
      </c>
      <c r="BB84" s="27">
        <f t="shared" si="93"/>
        <v>0</v>
      </c>
      <c r="BC84" s="27">
        <f t="shared" si="94"/>
        <v>0</v>
      </c>
      <c r="BD84" s="27">
        <f t="shared" si="95"/>
        <v>0</v>
      </c>
      <c r="BE84" s="27">
        <f t="shared" si="96"/>
        <v>0</v>
      </c>
      <c r="BF84" s="27">
        <f t="shared" si="97"/>
        <v>0</v>
      </c>
      <c r="BG84" s="27">
        <f t="shared" si="98"/>
        <v>0</v>
      </c>
      <c r="BH84" s="27">
        <f t="shared" si="99"/>
        <v>0</v>
      </c>
      <c r="BI84" s="27">
        <f t="shared" si="100"/>
        <v>0</v>
      </c>
      <c r="BJ84" s="27">
        <f t="shared" si="101"/>
        <v>0</v>
      </c>
      <c r="BK84" s="27">
        <f t="shared" si="102"/>
        <v>0</v>
      </c>
      <c r="BL84" s="27">
        <f t="shared" si="103"/>
        <v>0</v>
      </c>
      <c r="BM84" s="27">
        <f t="shared" si="104"/>
        <v>0</v>
      </c>
      <c r="BN84" s="27">
        <f t="shared" si="105"/>
        <v>0</v>
      </c>
      <c r="BO84" s="27">
        <f t="shared" si="106"/>
        <v>0</v>
      </c>
      <c r="BP84" s="27">
        <f t="shared" si="107"/>
        <v>0</v>
      </c>
      <c r="BQ84" s="27">
        <f t="shared" si="108"/>
        <v>0</v>
      </c>
      <c r="BR84" s="27">
        <f t="shared" si="109"/>
        <v>0</v>
      </c>
      <c r="BS84" s="27">
        <f t="shared" si="110"/>
        <v>0</v>
      </c>
      <c r="BT84" s="27">
        <f t="shared" si="111"/>
        <v>0</v>
      </c>
      <c r="BU84" s="27">
        <f t="shared" si="112"/>
        <v>0</v>
      </c>
      <c r="BV84" s="27">
        <f t="shared" si="113"/>
        <v>0</v>
      </c>
      <c r="BW84" s="29">
        <f t="shared" si="114"/>
        <v>0</v>
      </c>
      <c r="BX84" s="29">
        <f t="shared" si="115"/>
        <v>0</v>
      </c>
      <c r="BY84" s="27">
        <f t="shared" si="116"/>
        <v>0</v>
      </c>
    </row>
    <row r="85" spans="7:77" ht="12.75">
      <c r="G85" s="27">
        <f t="shared" si="62"/>
        <v>0</v>
      </c>
      <c r="H85" s="27">
        <f t="shared" si="63"/>
        <v>0</v>
      </c>
      <c r="I85" s="27">
        <f t="shared" si="64"/>
        <v>0</v>
      </c>
      <c r="J85" s="27">
        <f t="shared" si="65"/>
        <v>0</v>
      </c>
      <c r="K85" s="27">
        <f t="shared" si="66"/>
        <v>0</v>
      </c>
      <c r="L85" s="27">
        <f t="shared" si="67"/>
        <v>0</v>
      </c>
      <c r="M85" s="37">
        <f t="shared" si="68"/>
        <v>14.2</v>
      </c>
      <c r="N85" s="37">
        <f t="shared" si="69"/>
        <v>0.4</v>
      </c>
      <c r="O85" s="36">
        <f t="shared" si="117"/>
        <v>23</v>
      </c>
      <c r="P85" s="33">
        <f t="shared" si="70"/>
        <v>13.399999999999999</v>
      </c>
      <c r="Q85" s="27">
        <f t="shared" si="71"/>
        <v>13.799999999999999</v>
      </c>
      <c r="R85" s="27">
        <f t="shared" si="72"/>
        <v>0.4</v>
      </c>
      <c r="S85" s="27">
        <v>2.7</v>
      </c>
      <c r="T85" s="27">
        <v>2.7</v>
      </c>
      <c r="U85" s="27">
        <v>11.4</v>
      </c>
      <c r="V85" s="27">
        <v>11.4</v>
      </c>
      <c r="W85" s="27">
        <v>6.8</v>
      </c>
      <c r="X85" s="27">
        <v>6.8</v>
      </c>
      <c r="Y85" s="27">
        <v>6.8</v>
      </c>
      <c r="Z85" s="27">
        <v>6.8</v>
      </c>
      <c r="AA85" s="27">
        <f t="shared" si="73"/>
        <v>23</v>
      </c>
      <c r="AB85" s="27">
        <v>1.1</v>
      </c>
      <c r="AC85" s="27">
        <v>3.2</v>
      </c>
      <c r="AD85" s="27">
        <v>1.2</v>
      </c>
      <c r="AE85" s="27">
        <v>4.3</v>
      </c>
      <c r="AF85" s="27">
        <v>3</v>
      </c>
      <c r="AG85" s="27">
        <v>3</v>
      </c>
      <c r="AH85" s="27">
        <v>3</v>
      </c>
      <c r="AI85" s="27">
        <f t="shared" si="74"/>
        <v>23</v>
      </c>
      <c r="AJ85" s="27">
        <f t="shared" si="75"/>
        <v>24.1</v>
      </c>
      <c r="AK85" s="27">
        <f t="shared" si="76"/>
        <v>27.3</v>
      </c>
      <c r="AL85" s="27">
        <f t="shared" si="77"/>
        <v>28.5</v>
      </c>
      <c r="AM85" s="27">
        <f t="shared" si="78"/>
        <v>32.8</v>
      </c>
      <c r="AN85" s="27">
        <f t="shared" si="79"/>
        <v>35.8</v>
      </c>
      <c r="AO85" s="27">
        <f t="shared" si="80"/>
        <v>38.8</v>
      </c>
      <c r="AP85" s="27">
        <f t="shared" si="81"/>
        <v>41.8</v>
      </c>
      <c r="AQ85" s="27">
        <f t="shared" si="82"/>
        <v>0</v>
      </c>
      <c r="AR85" s="27">
        <f t="shared" si="83"/>
        <v>0</v>
      </c>
      <c r="AS85" s="27">
        <f t="shared" si="84"/>
        <v>0</v>
      </c>
      <c r="AT85" s="27">
        <f t="shared" si="85"/>
        <v>0</v>
      </c>
      <c r="AU85" s="27">
        <f t="shared" si="86"/>
        <v>0</v>
      </c>
      <c r="AV85" s="27">
        <f t="shared" si="87"/>
        <v>0</v>
      </c>
      <c r="AW85" s="27">
        <f t="shared" si="88"/>
        <v>0</v>
      </c>
      <c r="AX85" s="27">
        <f t="shared" si="89"/>
        <v>0</v>
      </c>
      <c r="AY85" s="27">
        <f t="shared" si="90"/>
        <v>0</v>
      </c>
      <c r="AZ85" s="27">
        <f t="shared" si="91"/>
        <v>0</v>
      </c>
      <c r="BA85" s="27">
        <f t="shared" si="92"/>
        <v>0</v>
      </c>
      <c r="BB85" s="27">
        <f t="shared" si="93"/>
        <v>0</v>
      </c>
      <c r="BC85" s="27">
        <f t="shared" si="94"/>
        <v>0</v>
      </c>
      <c r="BD85" s="27">
        <f t="shared" si="95"/>
        <v>0</v>
      </c>
      <c r="BE85" s="27">
        <f t="shared" si="96"/>
        <v>0</v>
      </c>
      <c r="BF85" s="27">
        <f t="shared" si="97"/>
        <v>0</v>
      </c>
      <c r="BG85" s="27">
        <f t="shared" si="98"/>
        <v>0</v>
      </c>
      <c r="BH85" s="27">
        <f t="shared" si="99"/>
        <v>0</v>
      </c>
      <c r="BI85" s="27">
        <f t="shared" si="100"/>
        <v>0</v>
      </c>
      <c r="BJ85" s="27">
        <f t="shared" si="101"/>
        <v>0</v>
      </c>
      <c r="BK85" s="27">
        <f t="shared" si="102"/>
        <v>0</v>
      </c>
      <c r="BL85" s="27">
        <f t="shared" si="103"/>
        <v>0</v>
      </c>
      <c r="BM85" s="27">
        <f t="shared" si="104"/>
        <v>0</v>
      </c>
      <c r="BN85" s="27">
        <f t="shared" si="105"/>
        <v>0</v>
      </c>
      <c r="BO85" s="27">
        <f t="shared" si="106"/>
        <v>0</v>
      </c>
      <c r="BP85" s="27">
        <f t="shared" si="107"/>
        <v>0</v>
      </c>
      <c r="BQ85" s="27">
        <f t="shared" si="108"/>
        <v>0</v>
      </c>
      <c r="BR85" s="27">
        <f t="shared" si="109"/>
        <v>0</v>
      </c>
      <c r="BS85" s="27">
        <f t="shared" si="110"/>
        <v>0</v>
      </c>
      <c r="BT85" s="27">
        <f t="shared" si="111"/>
        <v>0</v>
      </c>
      <c r="BU85" s="27">
        <f t="shared" si="112"/>
        <v>0</v>
      </c>
      <c r="BV85" s="27">
        <f t="shared" si="113"/>
        <v>0</v>
      </c>
      <c r="BW85" s="29">
        <f t="shared" si="114"/>
        <v>0</v>
      </c>
      <c r="BX85" s="29">
        <f t="shared" si="115"/>
        <v>0</v>
      </c>
      <c r="BY85" s="27">
        <f t="shared" si="116"/>
        <v>0</v>
      </c>
    </row>
    <row r="86" spans="7:77" ht="12.75">
      <c r="G86" s="27">
        <f t="shared" si="62"/>
        <v>0</v>
      </c>
      <c r="H86" s="27">
        <f t="shared" si="63"/>
        <v>0</v>
      </c>
      <c r="I86" s="27">
        <f t="shared" si="64"/>
        <v>0</v>
      </c>
      <c r="J86" s="27">
        <f t="shared" si="65"/>
        <v>0</v>
      </c>
      <c r="K86" s="27">
        <f t="shared" si="66"/>
        <v>0</v>
      </c>
      <c r="L86" s="27">
        <f t="shared" si="67"/>
        <v>0</v>
      </c>
      <c r="M86" s="37">
        <f t="shared" si="68"/>
        <v>14.2</v>
      </c>
      <c r="N86" s="37">
        <f t="shared" si="69"/>
        <v>0.4</v>
      </c>
      <c r="O86" s="36">
        <f t="shared" si="117"/>
        <v>23.5</v>
      </c>
      <c r="P86" s="33">
        <f t="shared" si="70"/>
        <v>13.399999999999999</v>
      </c>
      <c r="Q86" s="27">
        <f t="shared" si="71"/>
        <v>13.799999999999999</v>
      </c>
      <c r="R86" s="27">
        <f t="shared" si="72"/>
        <v>0.4</v>
      </c>
      <c r="S86" s="27">
        <v>2.7</v>
      </c>
      <c r="T86" s="27">
        <v>2.7</v>
      </c>
      <c r="U86" s="27">
        <v>11.4</v>
      </c>
      <c r="V86" s="27">
        <v>11.4</v>
      </c>
      <c r="W86" s="27">
        <v>6.8</v>
      </c>
      <c r="X86" s="27">
        <v>6.8</v>
      </c>
      <c r="Y86" s="27">
        <v>6.8</v>
      </c>
      <c r="Z86" s="27">
        <v>6.8</v>
      </c>
      <c r="AA86" s="27">
        <f t="shared" si="73"/>
        <v>23.5</v>
      </c>
      <c r="AB86" s="27">
        <v>1.1</v>
      </c>
      <c r="AC86" s="27">
        <v>3.2</v>
      </c>
      <c r="AD86" s="27">
        <v>1.2</v>
      </c>
      <c r="AE86" s="27">
        <v>4.3</v>
      </c>
      <c r="AF86" s="27">
        <v>3</v>
      </c>
      <c r="AG86" s="27">
        <v>3</v>
      </c>
      <c r="AH86" s="27">
        <v>3</v>
      </c>
      <c r="AI86" s="27">
        <f t="shared" si="74"/>
        <v>23.5</v>
      </c>
      <c r="AJ86" s="27">
        <f t="shared" si="75"/>
        <v>24.6</v>
      </c>
      <c r="AK86" s="27">
        <f t="shared" si="76"/>
        <v>27.8</v>
      </c>
      <c r="AL86" s="27">
        <f t="shared" si="77"/>
        <v>29</v>
      </c>
      <c r="AM86" s="27">
        <f t="shared" si="78"/>
        <v>33.3</v>
      </c>
      <c r="AN86" s="27">
        <f t="shared" si="79"/>
        <v>36.3</v>
      </c>
      <c r="AO86" s="27">
        <f t="shared" si="80"/>
        <v>39.3</v>
      </c>
      <c r="AP86" s="27">
        <f t="shared" si="81"/>
        <v>42.3</v>
      </c>
      <c r="AQ86" s="27">
        <f t="shared" si="82"/>
        <v>0</v>
      </c>
      <c r="AR86" s="27">
        <f t="shared" si="83"/>
        <v>0</v>
      </c>
      <c r="AS86" s="27">
        <f t="shared" si="84"/>
        <v>0</v>
      </c>
      <c r="AT86" s="27">
        <f t="shared" si="85"/>
        <v>0</v>
      </c>
      <c r="AU86" s="27">
        <f t="shared" si="86"/>
        <v>0</v>
      </c>
      <c r="AV86" s="27">
        <f t="shared" si="87"/>
        <v>0</v>
      </c>
      <c r="AW86" s="27">
        <f t="shared" si="88"/>
        <v>0</v>
      </c>
      <c r="AX86" s="27">
        <f t="shared" si="89"/>
        <v>0</v>
      </c>
      <c r="AY86" s="27">
        <f t="shared" si="90"/>
        <v>0</v>
      </c>
      <c r="AZ86" s="27">
        <f t="shared" si="91"/>
        <v>0</v>
      </c>
      <c r="BA86" s="27">
        <f t="shared" si="92"/>
        <v>0</v>
      </c>
      <c r="BB86" s="27">
        <f t="shared" si="93"/>
        <v>0</v>
      </c>
      <c r="BC86" s="27">
        <f t="shared" si="94"/>
        <v>0</v>
      </c>
      <c r="BD86" s="27">
        <f t="shared" si="95"/>
        <v>0</v>
      </c>
      <c r="BE86" s="27">
        <f t="shared" si="96"/>
        <v>0</v>
      </c>
      <c r="BF86" s="27">
        <f t="shared" si="97"/>
        <v>0</v>
      </c>
      <c r="BG86" s="27">
        <f t="shared" si="98"/>
        <v>0</v>
      </c>
      <c r="BH86" s="27">
        <f t="shared" si="99"/>
        <v>0</v>
      </c>
      <c r="BI86" s="27">
        <f t="shared" si="100"/>
        <v>0</v>
      </c>
      <c r="BJ86" s="27">
        <f t="shared" si="101"/>
        <v>0</v>
      </c>
      <c r="BK86" s="27">
        <f t="shared" si="102"/>
        <v>0</v>
      </c>
      <c r="BL86" s="27">
        <f t="shared" si="103"/>
        <v>0</v>
      </c>
      <c r="BM86" s="27">
        <f t="shared" si="104"/>
        <v>0</v>
      </c>
      <c r="BN86" s="27">
        <f t="shared" si="105"/>
        <v>0</v>
      </c>
      <c r="BO86" s="27">
        <f t="shared" si="106"/>
        <v>0</v>
      </c>
      <c r="BP86" s="27">
        <f t="shared" si="107"/>
        <v>0</v>
      </c>
      <c r="BQ86" s="27">
        <f t="shared" si="108"/>
        <v>0</v>
      </c>
      <c r="BR86" s="27">
        <f t="shared" si="109"/>
        <v>0</v>
      </c>
      <c r="BS86" s="27">
        <f t="shared" si="110"/>
        <v>0</v>
      </c>
      <c r="BT86" s="27">
        <f t="shared" si="111"/>
        <v>0</v>
      </c>
      <c r="BU86" s="27">
        <f t="shared" si="112"/>
        <v>0</v>
      </c>
      <c r="BV86" s="27">
        <f t="shared" si="113"/>
        <v>0</v>
      </c>
      <c r="BW86" s="29">
        <f t="shared" si="114"/>
        <v>0</v>
      </c>
      <c r="BX86" s="29">
        <f t="shared" si="115"/>
        <v>0</v>
      </c>
      <c r="BY86" s="27">
        <f t="shared" si="116"/>
        <v>0</v>
      </c>
    </row>
    <row r="87" spans="7:77" ht="12.75">
      <c r="G87" s="27">
        <f t="shared" si="62"/>
        <v>0</v>
      </c>
      <c r="H87" s="27">
        <f t="shared" si="63"/>
        <v>0</v>
      </c>
      <c r="I87" s="27">
        <f t="shared" si="64"/>
        <v>0</v>
      </c>
      <c r="J87" s="27">
        <f t="shared" si="65"/>
        <v>0</v>
      </c>
      <c r="K87" s="27">
        <f t="shared" si="66"/>
        <v>0</v>
      </c>
      <c r="L87" s="27">
        <f t="shared" si="67"/>
        <v>0</v>
      </c>
      <c r="M87" s="37">
        <f t="shared" si="68"/>
        <v>14.2</v>
      </c>
      <c r="N87" s="37">
        <f t="shared" si="69"/>
        <v>0.4</v>
      </c>
      <c r="O87" s="36">
        <f t="shared" si="117"/>
        <v>24</v>
      </c>
      <c r="P87" s="33">
        <f t="shared" si="70"/>
        <v>13.399999999999999</v>
      </c>
      <c r="Q87" s="27">
        <f t="shared" si="71"/>
        <v>13.799999999999999</v>
      </c>
      <c r="R87" s="27">
        <f t="shared" si="72"/>
        <v>0.4</v>
      </c>
      <c r="S87" s="27">
        <v>2.7</v>
      </c>
      <c r="T87" s="27">
        <v>2.7</v>
      </c>
      <c r="U87" s="27">
        <v>11.4</v>
      </c>
      <c r="V87" s="27">
        <v>11.4</v>
      </c>
      <c r="W87" s="27">
        <v>6.8</v>
      </c>
      <c r="X87" s="27">
        <v>6.8</v>
      </c>
      <c r="Y87" s="27">
        <v>6.8</v>
      </c>
      <c r="Z87" s="27">
        <v>6.8</v>
      </c>
      <c r="AA87" s="27">
        <f t="shared" si="73"/>
        <v>24</v>
      </c>
      <c r="AB87" s="27">
        <v>1.1</v>
      </c>
      <c r="AC87" s="27">
        <v>3.2</v>
      </c>
      <c r="AD87" s="27">
        <v>1.2</v>
      </c>
      <c r="AE87" s="27">
        <v>4.3</v>
      </c>
      <c r="AF87" s="27">
        <v>3</v>
      </c>
      <c r="AG87" s="27">
        <v>3</v>
      </c>
      <c r="AH87" s="27">
        <v>3</v>
      </c>
      <c r="AI87" s="27">
        <f t="shared" si="74"/>
        <v>24</v>
      </c>
      <c r="AJ87" s="27">
        <f t="shared" si="75"/>
        <v>25.1</v>
      </c>
      <c r="AK87" s="27">
        <f t="shared" si="76"/>
        <v>28.3</v>
      </c>
      <c r="AL87" s="27">
        <f t="shared" si="77"/>
        <v>29.5</v>
      </c>
      <c r="AM87" s="27">
        <f t="shared" si="78"/>
        <v>33.8</v>
      </c>
      <c r="AN87" s="27">
        <f t="shared" si="79"/>
        <v>36.8</v>
      </c>
      <c r="AO87" s="27">
        <f t="shared" si="80"/>
        <v>39.8</v>
      </c>
      <c r="AP87" s="27">
        <f t="shared" si="81"/>
        <v>42.8</v>
      </c>
      <c r="AQ87" s="27">
        <f t="shared" si="82"/>
        <v>0</v>
      </c>
      <c r="AR87" s="27">
        <f t="shared" si="83"/>
        <v>0</v>
      </c>
      <c r="AS87" s="27">
        <f t="shared" si="84"/>
        <v>0</v>
      </c>
      <c r="AT87" s="27">
        <f t="shared" si="85"/>
        <v>0</v>
      </c>
      <c r="AU87" s="27">
        <f t="shared" si="86"/>
        <v>0</v>
      </c>
      <c r="AV87" s="27">
        <f t="shared" si="87"/>
        <v>0</v>
      </c>
      <c r="AW87" s="27">
        <f t="shared" si="88"/>
        <v>0</v>
      </c>
      <c r="AX87" s="27">
        <f t="shared" si="89"/>
        <v>0</v>
      </c>
      <c r="AY87" s="27">
        <f t="shared" si="90"/>
        <v>0</v>
      </c>
      <c r="AZ87" s="27">
        <f t="shared" si="91"/>
        <v>0</v>
      </c>
      <c r="BA87" s="27">
        <f t="shared" si="92"/>
        <v>0</v>
      </c>
      <c r="BB87" s="27">
        <f t="shared" si="93"/>
        <v>0</v>
      </c>
      <c r="BC87" s="27">
        <f t="shared" si="94"/>
        <v>0</v>
      </c>
      <c r="BD87" s="27">
        <f t="shared" si="95"/>
        <v>0</v>
      </c>
      <c r="BE87" s="27">
        <f t="shared" si="96"/>
        <v>0</v>
      </c>
      <c r="BF87" s="27">
        <f t="shared" si="97"/>
        <v>0</v>
      </c>
      <c r="BG87" s="27">
        <f t="shared" si="98"/>
        <v>0</v>
      </c>
      <c r="BH87" s="27">
        <f t="shared" si="99"/>
        <v>0</v>
      </c>
      <c r="BI87" s="27">
        <f t="shared" si="100"/>
        <v>0</v>
      </c>
      <c r="BJ87" s="27">
        <f t="shared" si="101"/>
        <v>0</v>
      </c>
      <c r="BK87" s="27">
        <f t="shared" si="102"/>
        <v>0</v>
      </c>
      <c r="BL87" s="27">
        <f t="shared" si="103"/>
        <v>0</v>
      </c>
      <c r="BM87" s="27">
        <f t="shared" si="104"/>
        <v>0</v>
      </c>
      <c r="BN87" s="27">
        <f t="shared" si="105"/>
        <v>0</v>
      </c>
      <c r="BO87" s="27">
        <f t="shared" si="106"/>
        <v>0</v>
      </c>
      <c r="BP87" s="27">
        <f t="shared" si="107"/>
        <v>0</v>
      </c>
      <c r="BQ87" s="27">
        <f t="shared" si="108"/>
        <v>0</v>
      </c>
      <c r="BR87" s="27">
        <f t="shared" si="109"/>
        <v>0</v>
      </c>
      <c r="BS87" s="27">
        <f t="shared" si="110"/>
        <v>0</v>
      </c>
      <c r="BT87" s="27">
        <f t="shared" si="111"/>
        <v>0</v>
      </c>
      <c r="BU87" s="27">
        <f t="shared" si="112"/>
        <v>0</v>
      </c>
      <c r="BV87" s="27">
        <f t="shared" si="113"/>
        <v>0</v>
      </c>
      <c r="BW87" s="29">
        <f t="shared" si="114"/>
        <v>0</v>
      </c>
      <c r="BX87" s="29">
        <f t="shared" si="115"/>
        <v>0</v>
      </c>
      <c r="BY87" s="27">
        <f t="shared" si="116"/>
        <v>0</v>
      </c>
    </row>
    <row r="88" spans="7:77" ht="12.75">
      <c r="G88" s="27">
        <f t="shared" si="62"/>
        <v>0</v>
      </c>
      <c r="H88" s="27">
        <f t="shared" si="63"/>
        <v>0</v>
      </c>
      <c r="I88" s="27">
        <f t="shared" si="64"/>
        <v>0</v>
      </c>
      <c r="J88" s="27">
        <f t="shared" si="65"/>
        <v>0</v>
      </c>
      <c r="K88" s="27">
        <f t="shared" si="66"/>
        <v>0</v>
      </c>
      <c r="L88" s="27">
        <f t="shared" si="67"/>
        <v>0</v>
      </c>
      <c r="M88" s="37">
        <f t="shared" si="68"/>
        <v>14.2</v>
      </c>
      <c r="N88" s="37">
        <f t="shared" si="69"/>
        <v>0.4</v>
      </c>
      <c r="O88" s="36">
        <f t="shared" si="117"/>
        <v>24.5</v>
      </c>
      <c r="P88" s="33">
        <f t="shared" si="70"/>
        <v>13.399999999999999</v>
      </c>
      <c r="Q88" s="27">
        <f t="shared" si="71"/>
        <v>13.799999999999999</v>
      </c>
      <c r="R88" s="27">
        <f t="shared" si="72"/>
        <v>0.4</v>
      </c>
      <c r="S88" s="27">
        <v>2.7</v>
      </c>
      <c r="T88" s="27">
        <v>2.7</v>
      </c>
      <c r="U88" s="27">
        <v>11.4</v>
      </c>
      <c r="V88" s="27">
        <v>11.4</v>
      </c>
      <c r="W88" s="27">
        <v>6.8</v>
      </c>
      <c r="X88" s="27">
        <v>6.8</v>
      </c>
      <c r="Y88" s="27">
        <v>6.8</v>
      </c>
      <c r="Z88" s="27">
        <v>6.8</v>
      </c>
      <c r="AA88" s="27">
        <f t="shared" si="73"/>
        <v>24.5</v>
      </c>
      <c r="AB88" s="27">
        <v>1.1</v>
      </c>
      <c r="AC88" s="27">
        <v>3.2</v>
      </c>
      <c r="AD88" s="27">
        <v>1.2</v>
      </c>
      <c r="AE88" s="27">
        <v>4.3</v>
      </c>
      <c r="AF88" s="27">
        <v>3</v>
      </c>
      <c r="AG88" s="27">
        <v>3</v>
      </c>
      <c r="AH88" s="27">
        <v>3</v>
      </c>
      <c r="AI88" s="27">
        <f t="shared" si="74"/>
        <v>24.5</v>
      </c>
      <c r="AJ88" s="27">
        <f t="shared" si="75"/>
        <v>25.6</v>
      </c>
      <c r="AK88" s="27">
        <f t="shared" si="76"/>
        <v>28.8</v>
      </c>
      <c r="AL88" s="27">
        <f t="shared" si="77"/>
        <v>30</v>
      </c>
      <c r="AM88" s="27">
        <f t="shared" si="78"/>
        <v>34.3</v>
      </c>
      <c r="AN88" s="27">
        <f t="shared" si="79"/>
        <v>37.3</v>
      </c>
      <c r="AO88" s="27">
        <f t="shared" si="80"/>
        <v>40.3</v>
      </c>
      <c r="AP88" s="27">
        <f t="shared" si="81"/>
        <v>43.3</v>
      </c>
      <c r="AQ88" s="27">
        <f t="shared" si="82"/>
        <v>0</v>
      </c>
      <c r="AR88" s="27">
        <f t="shared" si="83"/>
        <v>0</v>
      </c>
      <c r="AS88" s="27">
        <f t="shared" si="84"/>
        <v>0</v>
      </c>
      <c r="AT88" s="27">
        <f t="shared" si="85"/>
        <v>0</v>
      </c>
      <c r="AU88" s="27">
        <f t="shared" si="86"/>
        <v>0</v>
      </c>
      <c r="AV88" s="27">
        <f t="shared" si="87"/>
        <v>0</v>
      </c>
      <c r="AW88" s="27">
        <f t="shared" si="88"/>
        <v>0</v>
      </c>
      <c r="AX88" s="27">
        <f t="shared" si="89"/>
        <v>0</v>
      </c>
      <c r="AY88" s="27">
        <f t="shared" si="90"/>
        <v>0</v>
      </c>
      <c r="AZ88" s="27">
        <f t="shared" si="91"/>
        <v>0</v>
      </c>
      <c r="BA88" s="27">
        <f t="shared" si="92"/>
        <v>0</v>
      </c>
      <c r="BB88" s="27">
        <f t="shared" si="93"/>
        <v>0</v>
      </c>
      <c r="BC88" s="27">
        <f t="shared" si="94"/>
        <v>0</v>
      </c>
      <c r="BD88" s="27">
        <f t="shared" si="95"/>
        <v>0</v>
      </c>
      <c r="BE88" s="27">
        <f t="shared" si="96"/>
        <v>0</v>
      </c>
      <c r="BF88" s="27">
        <f t="shared" si="97"/>
        <v>0</v>
      </c>
      <c r="BG88" s="27">
        <f t="shared" si="98"/>
        <v>0</v>
      </c>
      <c r="BH88" s="27">
        <f t="shared" si="99"/>
        <v>0</v>
      </c>
      <c r="BI88" s="27">
        <f t="shared" si="100"/>
        <v>0</v>
      </c>
      <c r="BJ88" s="27">
        <f t="shared" si="101"/>
        <v>0</v>
      </c>
      <c r="BK88" s="27">
        <f t="shared" si="102"/>
        <v>0</v>
      </c>
      <c r="BL88" s="27">
        <f t="shared" si="103"/>
        <v>0</v>
      </c>
      <c r="BM88" s="27">
        <f t="shared" si="104"/>
        <v>0</v>
      </c>
      <c r="BN88" s="27">
        <f t="shared" si="105"/>
        <v>0</v>
      </c>
      <c r="BO88" s="27">
        <f t="shared" si="106"/>
        <v>0</v>
      </c>
      <c r="BP88" s="27">
        <f t="shared" si="107"/>
        <v>0</v>
      </c>
      <c r="BQ88" s="27">
        <f t="shared" si="108"/>
        <v>0</v>
      </c>
      <c r="BR88" s="27">
        <f t="shared" si="109"/>
        <v>0</v>
      </c>
      <c r="BS88" s="27">
        <f t="shared" si="110"/>
        <v>0</v>
      </c>
      <c r="BT88" s="27">
        <f t="shared" si="111"/>
        <v>0</v>
      </c>
      <c r="BU88" s="27">
        <f t="shared" si="112"/>
        <v>0</v>
      </c>
      <c r="BV88" s="27">
        <f t="shared" si="113"/>
        <v>0</v>
      </c>
      <c r="BW88" s="29">
        <f t="shared" si="114"/>
        <v>0</v>
      </c>
      <c r="BX88" s="29">
        <f t="shared" si="115"/>
        <v>0</v>
      </c>
      <c r="BY88" s="27">
        <f t="shared" si="116"/>
        <v>0</v>
      </c>
    </row>
    <row r="89" spans="7:77" ht="12.75">
      <c r="G89" s="27">
        <f t="shared" si="62"/>
        <v>0</v>
      </c>
      <c r="H89" s="27">
        <f t="shared" si="63"/>
        <v>0</v>
      </c>
      <c r="I89" s="27">
        <f t="shared" si="64"/>
        <v>0</v>
      </c>
      <c r="J89" s="27">
        <f t="shared" si="65"/>
        <v>0</v>
      </c>
      <c r="K89" s="27">
        <f t="shared" si="66"/>
        <v>0</v>
      </c>
      <c r="L89" s="27">
        <f t="shared" si="67"/>
        <v>0</v>
      </c>
      <c r="M89" s="37">
        <f t="shared" si="68"/>
        <v>14.2</v>
      </c>
      <c r="N89" s="37">
        <f t="shared" si="69"/>
        <v>0.4</v>
      </c>
      <c r="O89" s="36">
        <f t="shared" si="117"/>
        <v>25</v>
      </c>
      <c r="P89" s="33">
        <f t="shared" si="70"/>
        <v>13.399999999999999</v>
      </c>
      <c r="Q89" s="27">
        <f t="shared" si="71"/>
        <v>13.799999999999999</v>
      </c>
      <c r="R89" s="27">
        <f t="shared" si="72"/>
        <v>0.4</v>
      </c>
      <c r="S89" s="27">
        <v>2.7</v>
      </c>
      <c r="T89" s="27">
        <v>2.7</v>
      </c>
      <c r="U89" s="27">
        <v>11.4</v>
      </c>
      <c r="V89" s="27">
        <v>11.4</v>
      </c>
      <c r="W89" s="27">
        <v>6.8</v>
      </c>
      <c r="X89" s="27">
        <v>6.8</v>
      </c>
      <c r="Y89" s="27">
        <v>6.8</v>
      </c>
      <c r="Z89" s="27">
        <v>6.8</v>
      </c>
      <c r="AA89" s="27">
        <f t="shared" si="73"/>
        <v>25</v>
      </c>
      <c r="AB89" s="27">
        <v>1.1</v>
      </c>
      <c r="AC89" s="27">
        <v>3.2</v>
      </c>
      <c r="AD89" s="27">
        <v>1.2</v>
      </c>
      <c r="AE89" s="27">
        <v>4.3</v>
      </c>
      <c r="AF89" s="27">
        <v>3</v>
      </c>
      <c r="AG89" s="27">
        <v>3</v>
      </c>
      <c r="AH89" s="27">
        <v>3</v>
      </c>
      <c r="AI89" s="27">
        <f t="shared" si="74"/>
        <v>25</v>
      </c>
      <c r="AJ89" s="27">
        <f t="shared" si="75"/>
        <v>26.1</v>
      </c>
      <c r="AK89" s="27">
        <f t="shared" si="76"/>
        <v>29.3</v>
      </c>
      <c r="AL89" s="27">
        <f t="shared" si="77"/>
        <v>30.5</v>
      </c>
      <c r="AM89" s="27">
        <f t="shared" si="78"/>
        <v>34.8</v>
      </c>
      <c r="AN89" s="27">
        <f t="shared" si="79"/>
        <v>37.8</v>
      </c>
      <c r="AO89" s="27">
        <f t="shared" si="80"/>
        <v>40.8</v>
      </c>
      <c r="AP89" s="27">
        <f t="shared" si="81"/>
        <v>43.8</v>
      </c>
      <c r="AQ89" s="27">
        <f t="shared" si="82"/>
        <v>0</v>
      </c>
      <c r="AR89" s="27">
        <f t="shared" si="83"/>
        <v>0</v>
      </c>
      <c r="AS89" s="27">
        <f t="shared" si="84"/>
        <v>0</v>
      </c>
      <c r="AT89" s="27">
        <f t="shared" si="85"/>
        <v>0</v>
      </c>
      <c r="AU89" s="27">
        <f t="shared" si="86"/>
        <v>0</v>
      </c>
      <c r="AV89" s="27">
        <f t="shared" si="87"/>
        <v>0</v>
      </c>
      <c r="AW89" s="27">
        <f t="shared" si="88"/>
        <v>0</v>
      </c>
      <c r="AX89" s="27">
        <f t="shared" si="89"/>
        <v>0</v>
      </c>
      <c r="AY89" s="27">
        <f t="shared" si="90"/>
        <v>0</v>
      </c>
      <c r="AZ89" s="27">
        <f t="shared" si="91"/>
        <v>0</v>
      </c>
      <c r="BA89" s="27">
        <f t="shared" si="92"/>
        <v>0</v>
      </c>
      <c r="BB89" s="27">
        <f t="shared" si="93"/>
        <v>0</v>
      </c>
      <c r="BC89" s="27">
        <f t="shared" si="94"/>
        <v>0</v>
      </c>
      <c r="BD89" s="27">
        <f t="shared" si="95"/>
        <v>0</v>
      </c>
      <c r="BE89" s="27">
        <f t="shared" si="96"/>
        <v>0</v>
      </c>
      <c r="BF89" s="27">
        <f t="shared" si="97"/>
        <v>0</v>
      </c>
      <c r="BG89" s="27">
        <f t="shared" si="98"/>
        <v>0</v>
      </c>
      <c r="BH89" s="27">
        <f t="shared" si="99"/>
        <v>0</v>
      </c>
      <c r="BI89" s="27">
        <f t="shared" si="100"/>
        <v>0</v>
      </c>
      <c r="BJ89" s="27">
        <f t="shared" si="101"/>
        <v>0</v>
      </c>
      <c r="BK89" s="27">
        <f t="shared" si="102"/>
        <v>0</v>
      </c>
      <c r="BL89" s="27">
        <f t="shared" si="103"/>
        <v>0</v>
      </c>
      <c r="BM89" s="27">
        <f t="shared" si="104"/>
        <v>0</v>
      </c>
      <c r="BN89" s="27">
        <f t="shared" si="105"/>
        <v>0</v>
      </c>
      <c r="BO89" s="27">
        <f t="shared" si="106"/>
        <v>0</v>
      </c>
      <c r="BP89" s="27">
        <f t="shared" si="107"/>
        <v>0</v>
      </c>
      <c r="BQ89" s="27">
        <f t="shared" si="108"/>
        <v>0</v>
      </c>
      <c r="BR89" s="27">
        <f t="shared" si="109"/>
        <v>0</v>
      </c>
      <c r="BS89" s="27">
        <f t="shared" si="110"/>
        <v>0</v>
      </c>
      <c r="BT89" s="27">
        <f t="shared" si="111"/>
        <v>0</v>
      </c>
      <c r="BU89" s="27">
        <f t="shared" si="112"/>
        <v>0</v>
      </c>
      <c r="BV89" s="27">
        <f t="shared" si="113"/>
        <v>0</v>
      </c>
      <c r="BW89" s="29">
        <f t="shared" si="114"/>
        <v>0</v>
      </c>
      <c r="BX89" s="29">
        <f t="shared" si="115"/>
        <v>0</v>
      </c>
      <c r="BY89" s="27">
        <f t="shared" si="116"/>
        <v>0</v>
      </c>
    </row>
    <row r="90" spans="7:77" ht="12.75">
      <c r="G90" s="27">
        <f t="shared" si="62"/>
        <v>0</v>
      </c>
      <c r="H90" s="27">
        <f t="shared" si="63"/>
        <v>0</v>
      </c>
      <c r="I90" s="27">
        <f t="shared" si="64"/>
        <v>0</v>
      </c>
      <c r="J90" s="27">
        <f t="shared" si="65"/>
        <v>0</v>
      </c>
      <c r="K90" s="27">
        <f t="shared" si="66"/>
        <v>0</v>
      </c>
      <c r="L90" s="27">
        <f t="shared" si="67"/>
        <v>0</v>
      </c>
      <c r="M90" s="37">
        <f t="shared" si="68"/>
        <v>14.2</v>
      </c>
      <c r="N90" s="37">
        <f t="shared" si="69"/>
        <v>0.4</v>
      </c>
      <c r="O90" s="36">
        <f t="shared" si="117"/>
        <v>25.5</v>
      </c>
      <c r="P90" s="33">
        <f t="shared" si="70"/>
        <v>13.399999999999999</v>
      </c>
      <c r="Q90" s="27">
        <f t="shared" si="71"/>
        <v>13.799999999999999</v>
      </c>
      <c r="R90" s="27">
        <f t="shared" si="72"/>
        <v>0.4</v>
      </c>
      <c r="S90" s="27">
        <v>2.7</v>
      </c>
      <c r="T90" s="27">
        <v>2.7</v>
      </c>
      <c r="U90" s="27">
        <v>11.4</v>
      </c>
      <c r="V90" s="27">
        <v>11.4</v>
      </c>
      <c r="W90" s="27">
        <v>6.8</v>
      </c>
      <c r="X90" s="27">
        <v>6.8</v>
      </c>
      <c r="Y90" s="27">
        <v>6.8</v>
      </c>
      <c r="Z90" s="27">
        <v>6.8</v>
      </c>
      <c r="AA90" s="27">
        <f t="shared" si="73"/>
        <v>25.5</v>
      </c>
      <c r="AB90" s="27">
        <v>1.1</v>
      </c>
      <c r="AC90" s="27">
        <v>3.2</v>
      </c>
      <c r="AD90" s="27">
        <v>1.2</v>
      </c>
      <c r="AE90" s="27">
        <v>4.3</v>
      </c>
      <c r="AF90" s="27">
        <v>3</v>
      </c>
      <c r="AG90" s="27">
        <v>3</v>
      </c>
      <c r="AH90" s="27">
        <v>3</v>
      </c>
      <c r="AI90" s="27">
        <f t="shared" si="74"/>
        <v>25.5</v>
      </c>
      <c r="AJ90" s="27">
        <f t="shared" si="75"/>
        <v>26.6</v>
      </c>
      <c r="AK90" s="27">
        <f t="shared" si="76"/>
        <v>29.8</v>
      </c>
      <c r="AL90" s="27">
        <f t="shared" si="77"/>
        <v>31</v>
      </c>
      <c r="AM90" s="27">
        <f t="shared" si="78"/>
        <v>35.3</v>
      </c>
      <c r="AN90" s="27">
        <f t="shared" si="79"/>
        <v>38.3</v>
      </c>
      <c r="AO90" s="27">
        <f t="shared" si="80"/>
        <v>41.3</v>
      </c>
      <c r="AP90" s="27">
        <f t="shared" si="81"/>
        <v>44.3</v>
      </c>
      <c r="AQ90" s="27">
        <f t="shared" si="82"/>
        <v>0</v>
      </c>
      <c r="AR90" s="27">
        <f t="shared" si="83"/>
        <v>0</v>
      </c>
      <c r="AS90" s="27">
        <f t="shared" si="84"/>
        <v>0</v>
      </c>
      <c r="AT90" s="27">
        <f t="shared" si="85"/>
        <v>0</v>
      </c>
      <c r="AU90" s="27">
        <f t="shared" si="86"/>
        <v>0</v>
      </c>
      <c r="AV90" s="27">
        <f t="shared" si="87"/>
        <v>0</v>
      </c>
      <c r="AW90" s="27">
        <f t="shared" si="88"/>
        <v>0</v>
      </c>
      <c r="AX90" s="27">
        <f t="shared" si="89"/>
        <v>0</v>
      </c>
      <c r="AY90" s="27">
        <f t="shared" si="90"/>
        <v>0</v>
      </c>
      <c r="AZ90" s="27">
        <f t="shared" si="91"/>
        <v>0</v>
      </c>
      <c r="BA90" s="27">
        <f t="shared" si="92"/>
        <v>0</v>
      </c>
      <c r="BB90" s="27">
        <f t="shared" si="93"/>
        <v>0</v>
      </c>
      <c r="BC90" s="27">
        <f t="shared" si="94"/>
        <v>0</v>
      </c>
      <c r="BD90" s="27">
        <f t="shared" si="95"/>
        <v>0</v>
      </c>
      <c r="BE90" s="27">
        <f t="shared" si="96"/>
        <v>0</v>
      </c>
      <c r="BF90" s="27">
        <f t="shared" si="97"/>
        <v>0</v>
      </c>
      <c r="BG90" s="27">
        <f t="shared" si="98"/>
        <v>0</v>
      </c>
      <c r="BH90" s="27">
        <f t="shared" si="99"/>
        <v>0</v>
      </c>
      <c r="BI90" s="27">
        <f t="shared" si="100"/>
        <v>0</v>
      </c>
      <c r="BJ90" s="27">
        <f t="shared" si="101"/>
        <v>0</v>
      </c>
      <c r="BK90" s="27">
        <f t="shared" si="102"/>
        <v>0</v>
      </c>
      <c r="BL90" s="27">
        <f t="shared" si="103"/>
        <v>0</v>
      </c>
      <c r="BM90" s="27">
        <f t="shared" si="104"/>
        <v>0</v>
      </c>
      <c r="BN90" s="27">
        <f t="shared" si="105"/>
        <v>0</v>
      </c>
      <c r="BO90" s="27">
        <f t="shared" si="106"/>
        <v>0</v>
      </c>
      <c r="BP90" s="27">
        <f t="shared" si="107"/>
        <v>0</v>
      </c>
      <c r="BQ90" s="27">
        <f t="shared" si="108"/>
        <v>0</v>
      </c>
      <c r="BR90" s="27">
        <f t="shared" si="109"/>
        <v>0</v>
      </c>
      <c r="BS90" s="27">
        <f t="shared" si="110"/>
        <v>0</v>
      </c>
      <c r="BT90" s="27">
        <f t="shared" si="111"/>
        <v>0</v>
      </c>
      <c r="BU90" s="27">
        <f t="shared" si="112"/>
        <v>0</v>
      </c>
      <c r="BV90" s="27">
        <f t="shared" si="113"/>
        <v>0</v>
      </c>
      <c r="BW90" s="29">
        <f t="shared" si="114"/>
        <v>0</v>
      </c>
      <c r="BX90" s="29">
        <f t="shared" si="115"/>
        <v>0</v>
      </c>
      <c r="BY90" s="27">
        <f t="shared" si="116"/>
        <v>0</v>
      </c>
    </row>
    <row r="91" spans="7:77" ht="12.75">
      <c r="G91" s="27">
        <f t="shared" si="62"/>
        <v>0</v>
      </c>
      <c r="H91" s="27">
        <f t="shared" si="63"/>
        <v>0</v>
      </c>
      <c r="I91" s="27">
        <f t="shared" si="64"/>
        <v>0</v>
      </c>
      <c r="J91" s="27">
        <f t="shared" si="65"/>
        <v>0</v>
      </c>
      <c r="K91" s="27">
        <f t="shared" si="66"/>
        <v>0</v>
      </c>
      <c r="L91" s="27">
        <f t="shared" si="67"/>
        <v>0</v>
      </c>
      <c r="M91" s="37">
        <f t="shared" si="68"/>
        <v>14.2</v>
      </c>
      <c r="N91" s="37">
        <f t="shared" si="69"/>
        <v>0.4</v>
      </c>
      <c r="O91" s="36">
        <f t="shared" si="117"/>
        <v>26</v>
      </c>
      <c r="P91" s="33">
        <f t="shared" si="70"/>
        <v>13.399999999999999</v>
      </c>
      <c r="Q91" s="27">
        <f t="shared" si="71"/>
        <v>13.799999999999999</v>
      </c>
      <c r="R91" s="27">
        <f t="shared" si="72"/>
        <v>0.4</v>
      </c>
      <c r="S91" s="27">
        <v>2.7</v>
      </c>
      <c r="T91" s="27">
        <v>2.7</v>
      </c>
      <c r="U91" s="27">
        <v>11.4</v>
      </c>
      <c r="V91" s="27">
        <v>11.4</v>
      </c>
      <c r="W91" s="27">
        <v>6.8</v>
      </c>
      <c r="X91" s="27">
        <v>6.8</v>
      </c>
      <c r="Y91" s="27">
        <v>6.8</v>
      </c>
      <c r="Z91" s="27">
        <v>6.8</v>
      </c>
      <c r="AA91" s="27">
        <f t="shared" si="73"/>
        <v>26</v>
      </c>
      <c r="AB91" s="27">
        <v>1.1</v>
      </c>
      <c r="AC91" s="27">
        <v>3.2</v>
      </c>
      <c r="AD91" s="27">
        <v>1.2</v>
      </c>
      <c r="AE91" s="27">
        <v>4.3</v>
      </c>
      <c r="AF91" s="27">
        <v>3</v>
      </c>
      <c r="AG91" s="27">
        <v>3</v>
      </c>
      <c r="AH91" s="27">
        <v>3</v>
      </c>
      <c r="AI91" s="27">
        <f t="shared" si="74"/>
        <v>26</v>
      </c>
      <c r="AJ91" s="27">
        <f t="shared" si="75"/>
        <v>27.1</v>
      </c>
      <c r="AK91" s="27">
        <f t="shared" si="76"/>
        <v>30.3</v>
      </c>
      <c r="AL91" s="27">
        <f t="shared" si="77"/>
        <v>31.5</v>
      </c>
      <c r="AM91" s="27">
        <f t="shared" si="78"/>
        <v>35.8</v>
      </c>
      <c r="AN91" s="27">
        <f t="shared" si="79"/>
        <v>38.8</v>
      </c>
      <c r="AO91" s="27">
        <f t="shared" si="80"/>
        <v>41.8</v>
      </c>
      <c r="AP91" s="27">
        <f t="shared" si="81"/>
        <v>44.8</v>
      </c>
      <c r="AQ91" s="27">
        <f t="shared" si="82"/>
        <v>0</v>
      </c>
      <c r="AR91" s="27">
        <f t="shared" si="83"/>
        <v>0</v>
      </c>
      <c r="AS91" s="27">
        <f t="shared" si="84"/>
        <v>0</v>
      </c>
      <c r="AT91" s="27">
        <f t="shared" si="85"/>
        <v>0</v>
      </c>
      <c r="AU91" s="27">
        <f t="shared" si="86"/>
        <v>0</v>
      </c>
      <c r="AV91" s="27">
        <f t="shared" si="87"/>
        <v>0</v>
      </c>
      <c r="AW91" s="27">
        <f t="shared" si="88"/>
        <v>0</v>
      </c>
      <c r="AX91" s="27">
        <f t="shared" si="89"/>
        <v>0</v>
      </c>
      <c r="AY91" s="27">
        <f t="shared" si="90"/>
        <v>0</v>
      </c>
      <c r="AZ91" s="27">
        <f t="shared" si="91"/>
        <v>0</v>
      </c>
      <c r="BA91" s="27">
        <f t="shared" si="92"/>
        <v>0</v>
      </c>
      <c r="BB91" s="27">
        <f t="shared" si="93"/>
        <v>0</v>
      </c>
      <c r="BC91" s="27">
        <f t="shared" si="94"/>
        <v>0</v>
      </c>
      <c r="BD91" s="27">
        <f t="shared" si="95"/>
        <v>0</v>
      </c>
      <c r="BE91" s="27">
        <f t="shared" si="96"/>
        <v>0</v>
      </c>
      <c r="BF91" s="27">
        <f t="shared" si="97"/>
        <v>0</v>
      </c>
      <c r="BG91" s="27">
        <f t="shared" si="98"/>
        <v>0</v>
      </c>
      <c r="BH91" s="27">
        <f t="shared" si="99"/>
        <v>0</v>
      </c>
      <c r="BI91" s="27">
        <f t="shared" si="100"/>
        <v>0</v>
      </c>
      <c r="BJ91" s="27">
        <f t="shared" si="101"/>
        <v>0</v>
      </c>
      <c r="BK91" s="27">
        <f t="shared" si="102"/>
        <v>0</v>
      </c>
      <c r="BL91" s="27">
        <f t="shared" si="103"/>
        <v>0</v>
      </c>
      <c r="BM91" s="27">
        <f t="shared" si="104"/>
        <v>0</v>
      </c>
      <c r="BN91" s="27">
        <f t="shared" si="105"/>
        <v>0</v>
      </c>
      <c r="BO91" s="27">
        <f t="shared" si="106"/>
        <v>0</v>
      </c>
      <c r="BP91" s="27">
        <f t="shared" si="107"/>
        <v>0</v>
      </c>
      <c r="BQ91" s="27">
        <f t="shared" si="108"/>
        <v>0</v>
      </c>
      <c r="BR91" s="27">
        <f t="shared" si="109"/>
        <v>0</v>
      </c>
      <c r="BS91" s="27">
        <f t="shared" si="110"/>
        <v>0</v>
      </c>
      <c r="BT91" s="27">
        <f t="shared" si="111"/>
        <v>0</v>
      </c>
      <c r="BU91" s="27">
        <f t="shared" si="112"/>
        <v>0</v>
      </c>
      <c r="BV91" s="27">
        <f t="shared" si="113"/>
        <v>0</v>
      </c>
      <c r="BW91" s="29">
        <f t="shared" si="114"/>
        <v>0</v>
      </c>
      <c r="BX91" s="29">
        <f t="shared" si="115"/>
        <v>0</v>
      </c>
      <c r="BY91" s="27">
        <f t="shared" si="116"/>
        <v>0</v>
      </c>
    </row>
    <row r="92" spans="7:77" ht="12.75">
      <c r="G92" s="27">
        <f t="shared" si="62"/>
        <v>0</v>
      </c>
      <c r="H92" s="27">
        <f t="shared" si="63"/>
        <v>0</v>
      </c>
      <c r="I92" s="27">
        <f t="shared" si="64"/>
        <v>0</v>
      </c>
      <c r="J92" s="27">
        <f t="shared" si="65"/>
        <v>0</v>
      </c>
      <c r="K92" s="27">
        <f t="shared" si="66"/>
        <v>0</v>
      </c>
      <c r="L92" s="27">
        <f t="shared" si="67"/>
        <v>0</v>
      </c>
      <c r="M92" s="37">
        <f t="shared" si="68"/>
        <v>14.2</v>
      </c>
      <c r="N92" s="37">
        <f t="shared" si="69"/>
        <v>0.4</v>
      </c>
      <c r="O92" s="36">
        <f t="shared" si="117"/>
        <v>26.5</v>
      </c>
      <c r="P92" s="33">
        <f t="shared" si="70"/>
        <v>13.399999999999999</v>
      </c>
      <c r="Q92" s="27">
        <f t="shared" si="71"/>
        <v>13.799999999999999</v>
      </c>
      <c r="R92" s="27">
        <f t="shared" si="72"/>
        <v>0.4</v>
      </c>
      <c r="S92" s="27">
        <v>2.7</v>
      </c>
      <c r="T92" s="27">
        <v>2.7</v>
      </c>
      <c r="U92" s="27">
        <v>11.4</v>
      </c>
      <c r="V92" s="27">
        <v>11.4</v>
      </c>
      <c r="W92" s="27">
        <v>6.8</v>
      </c>
      <c r="X92" s="27">
        <v>6.8</v>
      </c>
      <c r="Y92" s="27">
        <v>6.8</v>
      </c>
      <c r="Z92" s="27">
        <v>6.8</v>
      </c>
      <c r="AA92" s="27">
        <f t="shared" si="73"/>
        <v>26.5</v>
      </c>
      <c r="AB92" s="27">
        <v>1.1</v>
      </c>
      <c r="AC92" s="27">
        <v>3.2</v>
      </c>
      <c r="AD92" s="27">
        <v>1.2</v>
      </c>
      <c r="AE92" s="27">
        <v>4.3</v>
      </c>
      <c r="AF92" s="27">
        <v>3</v>
      </c>
      <c r="AG92" s="27">
        <v>3</v>
      </c>
      <c r="AH92" s="27">
        <v>3</v>
      </c>
      <c r="AI92" s="27">
        <f t="shared" si="74"/>
        <v>26.5</v>
      </c>
      <c r="AJ92" s="27">
        <f t="shared" si="75"/>
        <v>27.6</v>
      </c>
      <c r="AK92" s="27">
        <f t="shared" si="76"/>
        <v>30.8</v>
      </c>
      <c r="AL92" s="27">
        <f t="shared" si="77"/>
        <v>32</v>
      </c>
      <c r="AM92" s="27">
        <f t="shared" si="78"/>
        <v>36.3</v>
      </c>
      <c r="AN92" s="27">
        <f t="shared" si="79"/>
        <v>39.3</v>
      </c>
      <c r="AO92" s="27">
        <f t="shared" si="80"/>
        <v>42.3</v>
      </c>
      <c r="AP92" s="27">
        <f t="shared" si="81"/>
        <v>45.3</v>
      </c>
      <c r="AQ92" s="27">
        <f t="shared" si="82"/>
        <v>0</v>
      </c>
      <c r="AR92" s="27">
        <f t="shared" si="83"/>
        <v>0</v>
      </c>
      <c r="AS92" s="27">
        <f t="shared" si="84"/>
        <v>0</v>
      </c>
      <c r="AT92" s="27">
        <f t="shared" si="85"/>
        <v>0</v>
      </c>
      <c r="AU92" s="27">
        <f t="shared" si="86"/>
        <v>0</v>
      </c>
      <c r="AV92" s="27">
        <f t="shared" si="87"/>
        <v>0</v>
      </c>
      <c r="AW92" s="27">
        <f t="shared" si="88"/>
        <v>0</v>
      </c>
      <c r="AX92" s="27">
        <f t="shared" si="89"/>
        <v>0</v>
      </c>
      <c r="AY92" s="27">
        <f t="shared" si="90"/>
        <v>0</v>
      </c>
      <c r="AZ92" s="27">
        <f t="shared" si="91"/>
        <v>0</v>
      </c>
      <c r="BA92" s="27">
        <f t="shared" si="92"/>
        <v>0</v>
      </c>
      <c r="BB92" s="27">
        <f t="shared" si="93"/>
        <v>0</v>
      </c>
      <c r="BC92" s="27">
        <f t="shared" si="94"/>
        <v>0</v>
      </c>
      <c r="BD92" s="27">
        <f t="shared" si="95"/>
        <v>0</v>
      </c>
      <c r="BE92" s="27">
        <f t="shared" si="96"/>
        <v>0</v>
      </c>
      <c r="BF92" s="27">
        <f t="shared" si="97"/>
        <v>0</v>
      </c>
      <c r="BG92" s="27">
        <f t="shared" si="98"/>
        <v>0</v>
      </c>
      <c r="BH92" s="27">
        <f t="shared" si="99"/>
        <v>0</v>
      </c>
      <c r="BI92" s="27">
        <f t="shared" si="100"/>
        <v>0</v>
      </c>
      <c r="BJ92" s="27">
        <f t="shared" si="101"/>
        <v>0</v>
      </c>
      <c r="BK92" s="27">
        <f t="shared" si="102"/>
        <v>0</v>
      </c>
      <c r="BL92" s="27">
        <f t="shared" si="103"/>
        <v>0</v>
      </c>
      <c r="BM92" s="27">
        <f t="shared" si="104"/>
        <v>0</v>
      </c>
      <c r="BN92" s="27">
        <f t="shared" si="105"/>
        <v>0</v>
      </c>
      <c r="BO92" s="27">
        <f t="shared" si="106"/>
        <v>0</v>
      </c>
      <c r="BP92" s="27">
        <f t="shared" si="107"/>
        <v>0</v>
      </c>
      <c r="BQ92" s="27">
        <f t="shared" si="108"/>
        <v>0</v>
      </c>
      <c r="BR92" s="27">
        <f t="shared" si="109"/>
        <v>0</v>
      </c>
      <c r="BS92" s="27">
        <f t="shared" si="110"/>
        <v>0</v>
      </c>
      <c r="BT92" s="27">
        <f t="shared" si="111"/>
        <v>0</v>
      </c>
      <c r="BU92" s="27">
        <f t="shared" si="112"/>
        <v>0</v>
      </c>
      <c r="BV92" s="27">
        <f t="shared" si="113"/>
        <v>0</v>
      </c>
      <c r="BW92" s="29">
        <f t="shared" si="114"/>
        <v>0</v>
      </c>
      <c r="BX92" s="29">
        <f t="shared" si="115"/>
        <v>0</v>
      </c>
      <c r="BY92" s="27">
        <f t="shared" si="116"/>
        <v>0</v>
      </c>
    </row>
    <row r="93" spans="7:77" ht="12.75">
      <c r="G93" s="27">
        <f t="shared" si="62"/>
        <v>0</v>
      </c>
      <c r="H93" s="27">
        <f t="shared" si="63"/>
        <v>0</v>
      </c>
      <c r="I93" s="27">
        <f t="shared" si="64"/>
        <v>0</v>
      </c>
      <c r="J93" s="27">
        <f t="shared" si="65"/>
        <v>0</v>
      </c>
      <c r="K93" s="27">
        <f t="shared" si="66"/>
        <v>0</v>
      </c>
      <c r="L93" s="27">
        <f t="shared" si="67"/>
        <v>0</v>
      </c>
      <c r="M93" s="37">
        <f t="shared" si="68"/>
        <v>14.2</v>
      </c>
      <c r="N93" s="37">
        <f t="shared" si="69"/>
        <v>0.4</v>
      </c>
      <c r="O93" s="36">
        <f t="shared" si="117"/>
        <v>27</v>
      </c>
      <c r="P93" s="33">
        <f t="shared" si="70"/>
        <v>13.399999999999999</v>
      </c>
      <c r="Q93" s="27">
        <f t="shared" si="71"/>
        <v>13.799999999999999</v>
      </c>
      <c r="R93" s="27">
        <f t="shared" si="72"/>
        <v>0.4</v>
      </c>
      <c r="S93" s="27">
        <v>2.7</v>
      </c>
      <c r="T93" s="27">
        <v>2.7</v>
      </c>
      <c r="U93" s="27">
        <v>11.4</v>
      </c>
      <c r="V93" s="27">
        <v>11.4</v>
      </c>
      <c r="W93" s="27">
        <v>6.8</v>
      </c>
      <c r="X93" s="27">
        <v>6.8</v>
      </c>
      <c r="Y93" s="27">
        <v>6.8</v>
      </c>
      <c r="Z93" s="27">
        <v>6.8</v>
      </c>
      <c r="AA93" s="27">
        <f t="shared" si="73"/>
        <v>27</v>
      </c>
      <c r="AB93" s="27">
        <v>1.1</v>
      </c>
      <c r="AC93" s="27">
        <v>3.2</v>
      </c>
      <c r="AD93" s="27">
        <v>1.2</v>
      </c>
      <c r="AE93" s="27">
        <v>4.3</v>
      </c>
      <c r="AF93" s="27">
        <v>3</v>
      </c>
      <c r="AG93" s="27">
        <v>3</v>
      </c>
      <c r="AH93" s="27">
        <v>3</v>
      </c>
      <c r="AI93" s="27">
        <f t="shared" si="74"/>
        <v>27</v>
      </c>
      <c r="AJ93" s="27">
        <f t="shared" si="75"/>
        <v>28.1</v>
      </c>
      <c r="AK93" s="27">
        <f t="shared" si="76"/>
        <v>31.3</v>
      </c>
      <c r="AL93" s="27">
        <f t="shared" si="77"/>
        <v>32.5</v>
      </c>
      <c r="AM93" s="27">
        <f t="shared" si="78"/>
        <v>36.8</v>
      </c>
      <c r="AN93" s="27">
        <f t="shared" si="79"/>
        <v>39.8</v>
      </c>
      <c r="AO93" s="27">
        <f t="shared" si="80"/>
        <v>42.8</v>
      </c>
      <c r="AP93" s="27">
        <f t="shared" si="81"/>
        <v>45.8</v>
      </c>
      <c r="AQ93" s="27">
        <f t="shared" si="82"/>
        <v>0</v>
      </c>
      <c r="AR93" s="27">
        <f t="shared" si="83"/>
        <v>0</v>
      </c>
      <c r="AS93" s="27">
        <f t="shared" si="84"/>
        <v>0</v>
      </c>
      <c r="AT93" s="27">
        <f t="shared" si="85"/>
        <v>0</v>
      </c>
      <c r="AU93" s="27">
        <f t="shared" si="86"/>
        <v>0</v>
      </c>
      <c r="AV93" s="27">
        <f t="shared" si="87"/>
        <v>0</v>
      </c>
      <c r="AW93" s="27">
        <f t="shared" si="88"/>
        <v>0</v>
      </c>
      <c r="AX93" s="27">
        <f t="shared" si="89"/>
        <v>0</v>
      </c>
      <c r="AY93" s="27">
        <f t="shared" si="90"/>
        <v>0</v>
      </c>
      <c r="AZ93" s="27">
        <f t="shared" si="91"/>
        <v>0</v>
      </c>
      <c r="BA93" s="27">
        <f t="shared" si="92"/>
        <v>0</v>
      </c>
      <c r="BB93" s="27">
        <f t="shared" si="93"/>
        <v>0</v>
      </c>
      <c r="BC93" s="27">
        <f t="shared" si="94"/>
        <v>0</v>
      </c>
      <c r="BD93" s="27">
        <f t="shared" si="95"/>
        <v>0</v>
      </c>
      <c r="BE93" s="27">
        <f t="shared" si="96"/>
        <v>0</v>
      </c>
      <c r="BF93" s="27">
        <f t="shared" si="97"/>
        <v>0</v>
      </c>
      <c r="BG93" s="27">
        <f t="shared" si="98"/>
        <v>0</v>
      </c>
      <c r="BH93" s="27">
        <f t="shared" si="99"/>
        <v>0</v>
      </c>
      <c r="BI93" s="27">
        <f t="shared" si="100"/>
        <v>0</v>
      </c>
      <c r="BJ93" s="27">
        <f t="shared" si="101"/>
        <v>0</v>
      </c>
      <c r="BK93" s="27">
        <f t="shared" si="102"/>
        <v>0</v>
      </c>
      <c r="BL93" s="27">
        <f t="shared" si="103"/>
        <v>0</v>
      </c>
      <c r="BM93" s="27">
        <f t="shared" si="104"/>
        <v>0</v>
      </c>
      <c r="BN93" s="27">
        <f t="shared" si="105"/>
        <v>0</v>
      </c>
      <c r="BO93" s="27">
        <f t="shared" si="106"/>
        <v>0</v>
      </c>
      <c r="BP93" s="27">
        <f t="shared" si="107"/>
        <v>0</v>
      </c>
      <c r="BQ93" s="27">
        <f t="shared" si="108"/>
        <v>0</v>
      </c>
      <c r="BR93" s="27">
        <f t="shared" si="109"/>
        <v>0</v>
      </c>
      <c r="BS93" s="27">
        <f t="shared" si="110"/>
        <v>0</v>
      </c>
      <c r="BT93" s="27">
        <f t="shared" si="111"/>
        <v>0</v>
      </c>
      <c r="BU93" s="27">
        <f t="shared" si="112"/>
        <v>0</v>
      </c>
      <c r="BV93" s="27">
        <f t="shared" si="113"/>
        <v>0</v>
      </c>
      <c r="BW93" s="29">
        <f t="shared" si="114"/>
        <v>0</v>
      </c>
      <c r="BX93" s="29">
        <f t="shared" si="115"/>
        <v>0</v>
      </c>
      <c r="BY93" s="27">
        <f t="shared" si="116"/>
        <v>0</v>
      </c>
    </row>
    <row r="94" spans="7:77" ht="12.75">
      <c r="G94" s="27">
        <f t="shared" si="62"/>
        <v>0</v>
      </c>
      <c r="H94" s="27">
        <f t="shared" si="63"/>
        <v>0</v>
      </c>
      <c r="I94" s="27">
        <f t="shared" si="64"/>
        <v>0</v>
      </c>
      <c r="J94" s="27">
        <f t="shared" si="65"/>
        <v>0</v>
      </c>
      <c r="K94" s="27">
        <f t="shared" si="66"/>
        <v>0</v>
      </c>
      <c r="L94" s="27">
        <f t="shared" si="67"/>
        <v>0</v>
      </c>
      <c r="M94" s="37">
        <f t="shared" si="68"/>
        <v>14.2</v>
      </c>
      <c r="N94" s="37">
        <f t="shared" si="69"/>
        <v>0.4</v>
      </c>
      <c r="O94" s="36">
        <f t="shared" si="117"/>
        <v>27.5</v>
      </c>
      <c r="P94" s="33">
        <f t="shared" si="70"/>
        <v>13.399999999999999</v>
      </c>
      <c r="Q94" s="27">
        <f t="shared" si="71"/>
        <v>13.799999999999999</v>
      </c>
      <c r="R94" s="27">
        <f t="shared" si="72"/>
        <v>0.4</v>
      </c>
      <c r="S94" s="27">
        <v>2.7</v>
      </c>
      <c r="T94" s="27">
        <v>2.7</v>
      </c>
      <c r="U94" s="27">
        <v>11.4</v>
      </c>
      <c r="V94" s="27">
        <v>11.4</v>
      </c>
      <c r="W94" s="27">
        <v>6.8</v>
      </c>
      <c r="X94" s="27">
        <v>6.8</v>
      </c>
      <c r="Y94" s="27">
        <v>6.8</v>
      </c>
      <c r="Z94" s="27">
        <v>6.8</v>
      </c>
      <c r="AA94" s="27">
        <f t="shared" si="73"/>
        <v>27.5</v>
      </c>
      <c r="AB94" s="27">
        <v>1.1</v>
      </c>
      <c r="AC94" s="27">
        <v>3.2</v>
      </c>
      <c r="AD94" s="27">
        <v>1.2</v>
      </c>
      <c r="AE94" s="27">
        <v>4.3</v>
      </c>
      <c r="AF94" s="27">
        <v>3</v>
      </c>
      <c r="AG94" s="27">
        <v>3</v>
      </c>
      <c r="AH94" s="27">
        <v>3</v>
      </c>
      <c r="AI94" s="27">
        <f t="shared" si="74"/>
        <v>27.5</v>
      </c>
      <c r="AJ94" s="27">
        <f t="shared" si="75"/>
        <v>28.6</v>
      </c>
      <c r="AK94" s="27">
        <f t="shared" si="76"/>
        <v>31.8</v>
      </c>
      <c r="AL94" s="27">
        <f t="shared" si="77"/>
        <v>33</v>
      </c>
      <c r="AM94" s="27">
        <f t="shared" si="78"/>
        <v>37.3</v>
      </c>
      <c r="AN94" s="27">
        <f t="shared" si="79"/>
        <v>40.3</v>
      </c>
      <c r="AO94" s="27">
        <f t="shared" si="80"/>
        <v>43.3</v>
      </c>
      <c r="AP94" s="27">
        <f t="shared" si="81"/>
        <v>46.3</v>
      </c>
      <c r="AQ94" s="27">
        <f t="shared" si="82"/>
        <v>0</v>
      </c>
      <c r="AR94" s="27">
        <f t="shared" si="83"/>
        <v>0</v>
      </c>
      <c r="AS94" s="27">
        <f t="shared" si="84"/>
        <v>0</v>
      </c>
      <c r="AT94" s="27">
        <f t="shared" si="85"/>
        <v>0</v>
      </c>
      <c r="AU94" s="27">
        <f t="shared" si="86"/>
        <v>0</v>
      </c>
      <c r="AV94" s="27">
        <f t="shared" si="87"/>
        <v>0</v>
      </c>
      <c r="AW94" s="27">
        <f t="shared" si="88"/>
        <v>0</v>
      </c>
      <c r="AX94" s="27">
        <f t="shared" si="89"/>
        <v>0</v>
      </c>
      <c r="AY94" s="27">
        <f t="shared" si="90"/>
        <v>0</v>
      </c>
      <c r="AZ94" s="27">
        <f t="shared" si="91"/>
        <v>0</v>
      </c>
      <c r="BA94" s="27">
        <f t="shared" si="92"/>
        <v>0</v>
      </c>
      <c r="BB94" s="27">
        <f t="shared" si="93"/>
        <v>0</v>
      </c>
      <c r="BC94" s="27">
        <f t="shared" si="94"/>
        <v>0</v>
      </c>
      <c r="BD94" s="27">
        <f t="shared" si="95"/>
        <v>0</v>
      </c>
      <c r="BE94" s="27">
        <f t="shared" si="96"/>
        <v>0</v>
      </c>
      <c r="BF94" s="27">
        <f t="shared" si="97"/>
        <v>0</v>
      </c>
      <c r="BG94" s="27">
        <f t="shared" si="98"/>
        <v>0</v>
      </c>
      <c r="BH94" s="27">
        <f t="shared" si="99"/>
        <v>0</v>
      </c>
      <c r="BI94" s="27">
        <f t="shared" si="100"/>
        <v>0</v>
      </c>
      <c r="BJ94" s="27">
        <f t="shared" si="101"/>
        <v>0</v>
      </c>
      <c r="BK94" s="27">
        <f t="shared" si="102"/>
        <v>0</v>
      </c>
      <c r="BL94" s="27">
        <f t="shared" si="103"/>
        <v>0</v>
      </c>
      <c r="BM94" s="27">
        <f t="shared" si="104"/>
        <v>0</v>
      </c>
      <c r="BN94" s="27">
        <f t="shared" si="105"/>
        <v>0</v>
      </c>
      <c r="BO94" s="27">
        <f t="shared" si="106"/>
        <v>0</v>
      </c>
      <c r="BP94" s="27">
        <f t="shared" si="107"/>
        <v>0</v>
      </c>
      <c r="BQ94" s="27">
        <f t="shared" si="108"/>
        <v>0</v>
      </c>
      <c r="BR94" s="27">
        <f t="shared" si="109"/>
        <v>0</v>
      </c>
      <c r="BS94" s="27">
        <f t="shared" si="110"/>
        <v>0</v>
      </c>
      <c r="BT94" s="27">
        <f t="shared" si="111"/>
        <v>0</v>
      </c>
      <c r="BU94" s="27">
        <f t="shared" si="112"/>
        <v>0</v>
      </c>
      <c r="BV94" s="27">
        <f t="shared" si="113"/>
        <v>0</v>
      </c>
      <c r="BW94" s="29">
        <f t="shared" si="114"/>
        <v>0</v>
      </c>
      <c r="BX94" s="29">
        <f t="shared" si="115"/>
        <v>0</v>
      </c>
      <c r="BY94" s="27">
        <f t="shared" si="116"/>
        <v>0</v>
      </c>
    </row>
    <row r="95" spans="7:77" ht="12.75">
      <c r="G95" s="27">
        <f t="shared" si="62"/>
        <v>0</v>
      </c>
      <c r="H95" s="27">
        <f t="shared" si="63"/>
        <v>0</v>
      </c>
      <c r="I95" s="27">
        <f t="shared" si="64"/>
        <v>0</v>
      </c>
      <c r="J95" s="27">
        <f t="shared" si="65"/>
        <v>0</v>
      </c>
      <c r="K95" s="27">
        <f t="shared" si="66"/>
        <v>0</v>
      </c>
      <c r="L95" s="27">
        <f t="shared" si="67"/>
        <v>0</v>
      </c>
      <c r="M95" s="37">
        <f t="shared" si="68"/>
        <v>14.2</v>
      </c>
      <c r="N95" s="37">
        <f t="shared" si="69"/>
        <v>0.4</v>
      </c>
      <c r="O95" s="36">
        <f t="shared" si="117"/>
        <v>28</v>
      </c>
      <c r="P95" s="33">
        <f t="shared" si="70"/>
        <v>13.399999999999999</v>
      </c>
      <c r="Q95" s="27">
        <f t="shared" si="71"/>
        <v>13.799999999999999</v>
      </c>
      <c r="R95" s="27">
        <f t="shared" si="72"/>
        <v>0.4</v>
      </c>
      <c r="S95" s="27">
        <v>2.7</v>
      </c>
      <c r="T95" s="27">
        <v>2.7</v>
      </c>
      <c r="U95" s="27">
        <v>11.4</v>
      </c>
      <c r="V95" s="27">
        <v>11.4</v>
      </c>
      <c r="W95" s="27">
        <v>6.8</v>
      </c>
      <c r="X95" s="27">
        <v>6.8</v>
      </c>
      <c r="Y95" s="27">
        <v>6.8</v>
      </c>
      <c r="Z95" s="27">
        <v>6.8</v>
      </c>
      <c r="AA95" s="27">
        <f t="shared" si="73"/>
        <v>28</v>
      </c>
      <c r="AB95" s="27">
        <v>1.1</v>
      </c>
      <c r="AC95" s="27">
        <v>3.2</v>
      </c>
      <c r="AD95" s="27">
        <v>1.2</v>
      </c>
      <c r="AE95" s="27">
        <v>4.3</v>
      </c>
      <c r="AF95" s="27">
        <v>3</v>
      </c>
      <c r="AG95" s="27">
        <v>3</v>
      </c>
      <c r="AH95" s="27">
        <v>3</v>
      </c>
      <c r="AI95" s="27">
        <f t="shared" si="74"/>
        <v>28</v>
      </c>
      <c r="AJ95" s="27">
        <f t="shared" si="75"/>
        <v>29.1</v>
      </c>
      <c r="AK95" s="27">
        <f t="shared" si="76"/>
        <v>32.3</v>
      </c>
      <c r="AL95" s="27">
        <f t="shared" si="77"/>
        <v>33.5</v>
      </c>
      <c r="AM95" s="27">
        <f t="shared" si="78"/>
        <v>37.8</v>
      </c>
      <c r="AN95" s="27">
        <f t="shared" si="79"/>
        <v>40.8</v>
      </c>
      <c r="AO95" s="27">
        <f t="shared" si="80"/>
        <v>43.8</v>
      </c>
      <c r="AP95" s="27">
        <f t="shared" si="81"/>
        <v>46.8</v>
      </c>
      <c r="AQ95" s="27">
        <f t="shared" si="82"/>
        <v>0</v>
      </c>
      <c r="AR95" s="27">
        <f t="shared" si="83"/>
        <v>0</v>
      </c>
      <c r="AS95" s="27">
        <f t="shared" si="84"/>
        <v>0</v>
      </c>
      <c r="AT95" s="27">
        <f t="shared" si="85"/>
        <v>0</v>
      </c>
      <c r="AU95" s="27">
        <f t="shared" si="86"/>
        <v>0</v>
      </c>
      <c r="AV95" s="27">
        <f t="shared" si="87"/>
        <v>0</v>
      </c>
      <c r="AW95" s="27">
        <f t="shared" si="88"/>
        <v>0</v>
      </c>
      <c r="AX95" s="27">
        <f t="shared" si="89"/>
        <v>0</v>
      </c>
      <c r="AY95" s="27">
        <f t="shared" si="90"/>
        <v>0</v>
      </c>
      <c r="AZ95" s="27">
        <f t="shared" si="91"/>
        <v>0</v>
      </c>
      <c r="BA95" s="27">
        <f t="shared" si="92"/>
        <v>0</v>
      </c>
      <c r="BB95" s="27">
        <f t="shared" si="93"/>
        <v>0</v>
      </c>
      <c r="BC95" s="27">
        <f t="shared" si="94"/>
        <v>0</v>
      </c>
      <c r="BD95" s="27">
        <f t="shared" si="95"/>
        <v>0</v>
      </c>
      <c r="BE95" s="27">
        <f t="shared" si="96"/>
        <v>0</v>
      </c>
      <c r="BF95" s="27">
        <f t="shared" si="97"/>
        <v>0</v>
      </c>
      <c r="BG95" s="27">
        <f t="shared" si="98"/>
        <v>0</v>
      </c>
      <c r="BH95" s="27">
        <f t="shared" si="99"/>
        <v>0</v>
      </c>
      <c r="BI95" s="27">
        <f t="shared" si="100"/>
        <v>0</v>
      </c>
      <c r="BJ95" s="27">
        <f t="shared" si="101"/>
        <v>0</v>
      </c>
      <c r="BK95" s="27">
        <f t="shared" si="102"/>
        <v>0</v>
      </c>
      <c r="BL95" s="27">
        <f t="shared" si="103"/>
        <v>0</v>
      </c>
      <c r="BM95" s="27">
        <f t="shared" si="104"/>
        <v>0</v>
      </c>
      <c r="BN95" s="27">
        <f t="shared" si="105"/>
        <v>0</v>
      </c>
      <c r="BO95" s="27">
        <f t="shared" si="106"/>
        <v>0</v>
      </c>
      <c r="BP95" s="27">
        <f t="shared" si="107"/>
        <v>0</v>
      </c>
      <c r="BQ95" s="27">
        <f t="shared" si="108"/>
        <v>0</v>
      </c>
      <c r="BR95" s="27">
        <f t="shared" si="109"/>
        <v>0</v>
      </c>
      <c r="BS95" s="27">
        <f t="shared" si="110"/>
        <v>0</v>
      </c>
      <c r="BT95" s="27">
        <f t="shared" si="111"/>
        <v>0</v>
      </c>
      <c r="BU95" s="27">
        <f t="shared" si="112"/>
        <v>0</v>
      </c>
      <c r="BV95" s="27">
        <f t="shared" si="113"/>
        <v>0</v>
      </c>
      <c r="BW95" s="29">
        <f t="shared" si="114"/>
        <v>0</v>
      </c>
      <c r="BX95" s="29">
        <f t="shared" si="115"/>
        <v>0</v>
      </c>
      <c r="BY95" s="27">
        <f t="shared" si="116"/>
        <v>0</v>
      </c>
    </row>
    <row r="96" spans="7:77" ht="12.75">
      <c r="G96" s="27">
        <f t="shared" si="62"/>
        <v>0</v>
      </c>
      <c r="H96" s="27">
        <f t="shared" si="63"/>
        <v>0</v>
      </c>
      <c r="I96" s="27">
        <f t="shared" si="64"/>
        <v>0</v>
      </c>
      <c r="J96" s="27">
        <f t="shared" si="65"/>
        <v>0</v>
      </c>
      <c r="K96" s="27">
        <f t="shared" si="66"/>
        <v>0</v>
      </c>
      <c r="L96" s="27">
        <f t="shared" si="67"/>
        <v>0</v>
      </c>
      <c r="M96" s="37">
        <f t="shared" si="68"/>
        <v>14.2</v>
      </c>
      <c r="N96" s="37">
        <f t="shared" si="69"/>
        <v>0.4</v>
      </c>
      <c r="O96" s="36">
        <f t="shared" si="117"/>
        <v>28.5</v>
      </c>
      <c r="P96" s="33">
        <f t="shared" si="70"/>
        <v>13.399999999999999</v>
      </c>
      <c r="Q96" s="27">
        <f t="shared" si="71"/>
        <v>13.799999999999999</v>
      </c>
      <c r="R96" s="27">
        <f t="shared" si="72"/>
        <v>0.4</v>
      </c>
      <c r="S96" s="27">
        <v>2.7</v>
      </c>
      <c r="T96" s="27">
        <v>2.7</v>
      </c>
      <c r="U96" s="27">
        <v>11.4</v>
      </c>
      <c r="V96" s="27">
        <v>11.4</v>
      </c>
      <c r="W96" s="27">
        <v>6.8</v>
      </c>
      <c r="X96" s="27">
        <v>6.8</v>
      </c>
      <c r="Y96" s="27">
        <v>6.8</v>
      </c>
      <c r="Z96" s="27">
        <v>6.8</v>
      </c>
      <c r="AA96" s="27">
        <f t="shared" si="73"/>
        <v>28.5</v>
      </c>
      <c r="AB96" s="27">
        <v>1.1</v>
      </c>
      <c r="AC96" s="27">
        <v>3.2</v>
      </c>
      <c r="AD96" s="27">
        <v>1.2</v>
      </c>
      <c r="AE96" s="27">
        <v>4.3</v>
      </c>
      <c r="AF96" s="27">
        <v>3</v>
      </c>
      <c r="AG96" s="27">
        <v>3</v>
      </c>
      <c r="AH96" s="27">
        <v>3</v>
      </c>
      <c r="AI96" s="27">
        <f t="shared" si="74"/>
        <v>28.5</v>
      </c>
      <c r="AJ96" s="27">
        <f t="shared" si="75"/>
        <v>29.6</v>
      </c>
      <c r="AK96" s="27">
        <f t="shared" si="76"/>
        <v>32.8</v>
      </c>
      <c r="AL96" s="27">
        <f t="shared" si="77"/>
        <v>34</v>
      </c>
      <c r="AM96" s="27">
        <f t="shared" si="78"/>
        <v>38.3</v>
      </c>
      <c r="AN96" s="27">
        <f t="shared" si="79"/>
        <v>41.3</v>
      </c>
      <c r="AO96" s="27">
        <f t="shared" si="80"/>
        <v>44.3</v>
      </c>
      <c r="AP96" s="27">
        <f t="shared" si="81"/>
        <v>47.3</v>
      </c>
      <c r="AQ96" s="27">
        <f t="shared" si="82"/>
        <v>0</v>
      </c>
      <c r="AR96" s="27">
        <f t="shared" si="83"/>
        <v>0</v>
      </c>
      <c r="AS96" s="27">
        <f t="shared" si="84"/>
        <v>0</v>
      </c>
      <c r="AT96" s="27">
        <f t="shared" si="85"/>
        <v>0</v>
      </c>
      <c r="AU96" s="27">
        <f t="shared" si="86"/>
        <v>0</v>
      </c>
      <c r="AV96" s="27">
        <f t="shared" si="87"/>
        <v>0</v>
      </c>
      <c r="AW96" s="27">
        <f t="shared" si="88"/>
        <v>0</v>
      </c>
      <c r="AX96" s="27">
        <f t="shared" si="89"/>
        <v>0</v>
      </c>
      <c r="AY96" s="27">
        <f t="shared" si="90"/>
        <v>0</v>
      </c>
      <c r="AZ96" s="27">
        <f t="shared" si="91"/>
        <v>0</v>
      </c>
      <c r="BA96" s="27">
        <f t="shared" si="92"/>
        <v>0</v>
      </c>
      <c r="BB96" s="27">
        <f t="shared" si="93"/>
        <v>0</v>
      </c>
      <c r="BC96" s="27">
        <f t="shared" si="94"/>
        <v>0</v>
      </c>
      <c r="BD96" s="27">
        <f t="shared" si="95"/>
        <v>0</v>
      </c>
      <c r="BE96" s="27">
        <f t="shared" si="96"/>
        <v>0</v>
      </c>
      <c r="BF96" s="27">
        <f t="shared" si="97"/>
        <v>0</v>
      </c>
      <c r="BG96" s="27">
        <f t="shared" si="98"/>
        <v>0</v>
      </c>
      <c r="BH96" s="27">
        <f t="shared" si="99"/>
        <v>0</v>
      </c>
      <c r="BI96" s="27">
        <f t="shared" si="100"/>
        <v>0</v>
      </c>
      <c r="BJ96" s="27">
        <f t="shared" si="101"/>
        <v>0</v>
      </c>
      <c r="BK96" s="27">
        <f t="shared" si="102"/>
        <v>0</v>
      </c>
      <c r="BL96" s="27">
        <f t="shared" si="103"/>
        <v>0</v>
      </c>
      <c r="BM96" s="27">
        <f t="shared" si="104"/>
        <v>0</v>
      </c>
      <c r="BN96" s="27">
        <f t="shared" si="105"/>
        <v>0</v>
      </c>
      <c r="BO96" s="27">
        <f t="shared" si="106"/>
        <v>0</v>
      </c>
      <c r="BP96" s="27">
        <f t="shared" si="107"/>
        <v>0</v>
      </c>
      <c r="BQ96" s="27">
        <f t="shared" si="108"/>
        <v>0</v>
      </c>
      <c r="BR96" s="27">
        <f t="shared" si="109"/>
        <v>0</v>
      </c>
      <c r="BS96" s="27">
        <f t="shared" si="110"/>
        <v>0</v>
      </c>
      <c r="BT96" s="27">
        <f t="shared" si="111"/>
        <v>0</v>
      </c>
      <c r="BU96" s="27">
        <f t="shared" si="112"/>
        <v>0</v>
      </c>
      <c r="BV96" s="27">
        <f t="shared" si="113"/>
        <v>0</v>
      </c>
      <c r="BW96" s="29">
        <f t="shared" si="114"/>
        <v>0</v>
      </c>
      <c r="BX96" s="29">
        <f t="shared" si="115"/>
        <v>0</v>
      </c>
      <c r="BY96" s="27">
        <f t="shared" si="116"/>
        <v>0</v>
      </c>
    </row>
    <row r="97" spans="7:77" ht="12.75">
      <c r="G97" s="27">
        <f t="shared" si="62"/>
        <v>0</v>
      </c>
      <c r="H97" s="27">
        <f t="shared" si="63"/>
        <v>0</v>
      </c>
      <c r="I97" s="27">
        <f t="shared" si="64"/>
        <v>0</v>
      </c>
      <c r="J97" s="27">
        <f t="shared" si="65"/>
        <v>0</v>
      </c>
      <c r="K97" s="27">
        <f t="shared" si="66"/>
        <v>0</v>
      </c>
      <c r="L97" s="27">
        <f t="shared" si="67"/>
        <v>0</v>
      </c>
      <c r="M97" s="37">
        <f t="shared" si="68"/>
        <v>14.2</v>
      </c>
      <c r="N97" s="37">
        <f t="shared" si="69"/>
        <v>0.4</v>
      </c>
      <c r="O97" s="36">
        <f t="shared" si="117"/>
        <v>29</v>
      </c>
      <c r="P97" s="33">
        <f t="shared" si="70"/>
        <v>13.399999999999999</v>
      </c>
      <c r="Q97" s="27">
        <f t="shared" si="71"/>
        <v>13.799999999999999</v>
      </c>
      <c r="R97" s="27">
        <f t="shared" si="72"/>
        <v>0.4</v>
      </c>
      <c r="S97" s="27">
        <v>2.7</v>
      </c>
      <c r="T97" s="27">
        <v>2.7</v>
      </c>
      <c r="U97" s="27">
        <v>11.4</v>
      </c>
      <c r="V97" s="27">
        <v>11.4</v>
      </c>
      <c r="W97" s="27">
        <v>6.8</v>
      </c>
      <c r="X97" s="27">
        <v>6.8</v>
      </c>
      <c r="Y97" s="27">
        <v>6.8</v>
      </c>
      <c r="Z97" s="27">
        <v>6.8</v>
      </c>
      <c r="AA97" s="27">
        <f t="shared" si="73"/>
        <v>29</v>
      </c>
      <c r="AB97" s="27">
        <v>1.1</v>
      </c>
      <c r="AC97" s="27">
        <v>3.2</v>
      </c>
      <c r="AD97" s="27">
        <v>1.2</v>
      </c>
      <c r="AE97" s="27">
        <v>4.3</v>
      </c>
      <c r="AF97" s="27">
        <v>3</v>
      </c>
      <c r="AG97" s="27">
        <v>3</v>
      </c>
      <c r="AH97" s="27">
        <v>3</v>
      </c>
      <c r="AI97" s="27">
        <f t="shared" si="74"/>
        <v>29</v>
      </c>
      <c r="AJ97" s="27">
        <f t="shared" si="75"/>
        <v>30.1</v>
      </c>
      <c r="AK97" s="27">
        <f t="shared" si="76"/>
        <v>33.3</v>
      </c>
      <c r="AL97" s="27">
        <f t="shared" si="77"/>
        <v>34.5</v>
      </c>
      <c r="AM97" s="27">
        <f t="shared" si="78"/>
        <v>38.8</v>
      </c>
      <c r="AN97" s="27">
        <f t="shared" si="79"/>
        <v>41.8</v>
      </c>
      <c r="AO97" s="27">
        <f t="shared" si="80"/>
        <v>44.8</v>
      </c>
      <c r="AP97" s="27">
        <f t="shared" si="81"/>
        <v>47.8</v>
      </c>
      <c r="AQ97" s="27">
        <f t="shared" si="82"/>
        <v>0</v>
      </c>
      <c r="AR97" s="27">
        <f t="shared" si="83"/>
        <v>0</v>
      </c>
      <c r="AS97" s="27">
        <f t="shared" si="84"/>
        <v>0</v>
      </c>
      <c r="AT97" s="27">
        <f t="shared" si="85"/>
        <v>0</v>
      </c>
      <c r="AU97" s="27">
        <f t="shared" si="86"/>
        <v>0</v>
      </c>
      <c r="AV97" s="27">
        <f t="shared" si="87"/>
        <v>0</v>
      </c>
      <c r="AW97" s="27">
        <f t="shared" si="88"/>
        <v>0</v>
      </c>
      <c r="AX97" s="27">
        <f t="shared" si="89"/>
        <v>0</v>
      </c>
      <c r="AY97" s="27">
        <f t="shared" si="90"/>
        <v>0</v>
      </c>
      <c r="AZ97" s="27">
        <f t="shared" si="91"/>
        <v>0</v>
      </c>
      <c r="BA97" s="27">
        <f t="shared" si="92"/>
        <v>0</v>
      </c>
      <c r="BB97" s="27">
        <f t="shared" si="93"/>
        <v>0</v>
      </c>
      <c r="BC97" s="27">
        <f t="shared" si="94"/>
        <v>0</v>
      </c>
      <c r="BD97" s="27">
        <f t="shared" si="95"/>
        <v>0</v>
      </c>
      <c r="BE97" s="27">
        <f t="shared" si="96"/>
        <v>0</v>
      </c>
      <c r="BF97" s="27">
        <f t="shared" si="97"/>
        <v>0</v>
      </c>
      <c r="BG97" s="27">
        <f t="shared" si="98"/>
        <v>0</v>
      </c>
      <c r="BH97" s="27">
        <f t="shared" si="99"/>
        <v>0</v>
      </c>
      <c r="BI97" s="27">
        <f t="shared" si="100"/>
        <v>0</v>
      </c>
      <c r="BJ97" s="27">
        <f t="shared" si="101"/>
        <v>0</v>
      </c>
      <c r="BK97" s="27">
        <f t="shared" si="102"/>
        <v>0</v>
      </c>
      <c r="BL97" s="27">
        <f t="shared" si="103"/>
        <v>0</v>
      </c>
      <c r="BM97" s="27">
        <f t="shared" si="104"/>
        <v>0</v>
      </c>
      <c r="BN97" s="27">
        <f t="shared" si="105"/>
        <v>0</v>
      </c>
      <c r="BO97" s="27">
        <f t="shared" si="106"/>
        <v>0</v>
      </c>
      <c r="BP97" s="27">
        <f t="shared" si="107"/>
        <v>0</v>
      </c>
      <c r="BQ97" s="27">
        <f t="shared" si="108"/>
        <v>0</v>
      </c>
      <c r="BR97" s="27">
        <f t="shared" si="109"/>
        <v>0</v>
      </c>
      <c r="BS97" s="27">
        <f t="shared" si="110"/>
        <v>0</v>
      </c>
      <c r="BT97" s="27">
        <f t="shared" si="111"/>
        <v>0</v>
      </c>
      <c r="BU97" s="27">
        <f t="shared" si="112"/>
        <v>0</v>
      </c>
      <c r="BV97" s="27">
        <f t="shared" si="113"/>
        <v>0</v>
      </c>
      <c r="BW97" s="29">
        <f t="shared" si="114"/>
        <v>0</v>
      </c>
      <c r="BX97" s="29">
        <f t="shared" si="115"/>
        <v>0</v>
      </c>
      <c r="BY97" s="27">
        <f t="shared" si="116"/>
        <v>0</v>
      </c>
    </row>
    <row r="98" spans="7:77" ht="12.75">
      <c r="G98" s="27">
        <f aca="true" t="shared" si="118" ref="G98:G129">IF(L98=$C$14,O98,0)</f>
        <v>0</v>
      </c>
      <c r="H98" s="27">
        <f t="shared" si="63"/>
        <v>0</v>
      </c>
      <c r="I98" s="27">
        <f t="shared" si="64"/>
        <v>0</v>
      </c>
      <c r="J98" s="27">
        <f t="shared" si="65"/>
        <v>0</v>
      </c>
      <c r="K98" s="27">
        <f t="shared" si="66"/>
        <v>0</v>
      </c>
      <c r="L98" s="27">
        <f t="shared" si="67"/>
        <v>0</v>
      </c>
      <c r="M98" s="37">
        <f t="shared" si="68"/>
        <v>14.2</v>
      </c>
      <c r="N98" s="37">
        <f t="shared" si="69"/>
        <v>0.4</v>
      </c>
      <c r="O98" s="36">
        <f t="shared" si="117"/>
        <v>29.5</v>
      </c>
      <c r="P98" s="33">
        <f t="shared" si="70"/>
        <v>13.399999999999999</v>
      </c>
      <c r="Q98" s="27">
        <f t="shared" si="71"/>
        <v>13.799999999999999</v>
      </c>
      <c r="R98" s="27">
        <f t="shared" si="72"/>
        <v>0.4</v>
      </c>
      <c r="S98" s="27">
        <v>2.7</v>
      </c>
      <c r="T98" s="27">
        <v>2.7</v>
      </c>
      <c r="U98" s="27">
        <v>11.4</v>
      </c>
      <c r="V98" s="27">
        <v>11.4</v>
      </c>
      <c r="W98" s="27">
        <v>6.8</v>
      </c>
      <c r="X98" s="27">
        <v>6.8</v>
      </c>
      <c r="Y98" s="27">
        <v>6.8</v>
      </c>
      <c r="Z98" s="27">
        <v>6.8</v>
      </c>
      <c r="AA98" s="27">
        <f t="shared" si="73"/>
        <v>29.5</v>
      </c>
      <c r="AB98" s="27">
        <v>1.1</v>
      </c>
      <c r="AC98" s="27">
        <v>3.2</v>
      </c>
      <c r="AD98" s="27">
        <v>1.2</v>
      </c>
      <c r="AE98" s="27">
        <v>4.3</v>
      </c>
      <c r="AF98" s="27">
        <v>3</v>
      </c>
      <c r="AG98" s="27">
        <v>3</v>
      </c>
      <c r="AH98" s="27">
        <v>3</v>
      </c>
      <c r="AI98" s="27">
        <f t="shared" si="74"/>
        <v>29.5</v>
      </c>
      <c r="AJ98" s="27">
        <f t="shared" si="75"/>
        <v>30.6</v>
      </c>
      <c r="AK98" s="27">
        <f t="shared" si="76"/>
        <v>33.8</v>
      </c>
      <c r="AL98" s="27">
        <f t="shared" si="77"/>
        <v>35</v>
      </c>
      <c r="AM98" s="27">
        <f t="shared" si="78"/>
        <v>39.3</v>
      </c>
      <c r="AN98" s="27">
        <f t="shared" si="79"/>
        <v>42.3</v>
      </c>
      <c r="AO98" s="27">
        <f t="shared" si="80"/>
        <v>45.3</v>
      </c>
      <c r="AP98" s="27">
        <f t="shared" si="81"/>
        <v>48.3</v>
      </c>
      <c r="AQ98" s="27">
        <f t="shared" si="82"/>
        <v>0</v>
      </c>
      <c r="AR98" s="27">
        <f t="shared" si="83"/>
        <v>0</v>
      </c>
      <c r="AS98" s="27">
        <f t="shared" si="84"/>
        <v>0</v>
      </c>
      <c r="AT98" s="27">
        <f t="shared" si="85"/>
        <v>0</v>
      </c>
      <c r="AU98" s="27">
        <f t="shared" si="86"/>
        <v>0</v>
      </c>
      <c r="AV98" s="27">
        <f t="shared" si="87"/>
        <v>0</v>
      </c>
      <c r="AW98" s="27">
        <f t="shared" si="88"/>
        <v>0</v>
      </c>
      <c r="AX98" s="27">
        <f t="shared" si="89"/>
        <v>0</v>
      </c>
      <c r="AY98" s="27">
        <f t="shared" si="90"/>
        <v>0</v>
      </c>
      <c r="AZ98" s="27">
        <f t="shared" si="91"/>
        <v>0</v>
      </c>
      <c r="BA98" s="27">
        <f t="shared" si="92"/>
        <v>0</v>
      </c>
      <c r="BB98" s="27">
        <f t="shared" si="93"/>
        <v>0</v>
      </c>
      <c r="BC98" s="27">
        <f t="shared" si="94"/>
        <v>0</v>
      </c>
      <c r="BD98" s="27">
        <f t="shared" si="95"/>
        <v>0</v>
      </c>
      <c r="BE98" s="27">
        <f t="shared" si="96"/>
        <v>0</v>
      </c>
      <c r="BF98" s="27">
        <f t="shared" si="97"/>
        <v>0</v>
      </c>
      <c r="BG98" s="27">
        <f t="shared" si="98"/>
        <v>0</v>
      </c>
      <c r="BH98" s="27">
        <f t="shared" si="99"/>
        <v>0</v>
      </c>
      <c r="BI98" s="27">
        <f t="shared" si="100"/>
        <v>0</v>
      </c>
      <c r="BJ98" s="27">
        <f t="shared" si="101"/>
        <v>0</v>
      </c>
      <c r="BK98" s="27">
        <f t="shared" si="102"/>
        <v>0</v>
      </c>
      <c r="BL98" s="27">
        <f t="shared" si="103"/>
        <v>0</v>
      </c>
      <c r="BM98" s="27">
        <f t="shared" si="104"/>
        <v>0</v>
      </c>
      <c r="BN98" s="27">
        <f t="shared" si="105"/>
        <v>0</v>
      </c>
      <c r="BO98" s="27">
        <f t="shared" si="106"/>
        <v>0</v>
      </c>
      <c r="BP98" s="27">
        <f t="shared" si="107"/>
        <v>0</v>
      </c>
      <c r="BQ98" s="27">
        <f t="shared" si="108"/>
        <v>0</v>
      </c>
      <c r="BR98" s="27">
        <f t="shared" si="109"/>
        <v>0</v>
      </c>
      <c r="BS98" s="27">
        <f t="shared" si="110"/>
        <v>0</v>
      </c>
      <c r="BT98" s="27">
        <f t="shared" si="111"/>
        <v>0</v>
      </c>
      <c r="BU98" s="27">
        <f t="shared" si="112"/>
        <v>0</v>
      </c>
      <c r="BV98" s="27">
        <f t="shared" si="113"/>
        <v>0</v>
      </c>
      <c r="BW98" s="29">
        <f t="shared" si="114"/>
        <v>0</v>
      </c>
      <c r="BX98" s="29">
        <f t="shared" si="115"/>
        <v>0</v>
      </c>
      <c r="BY98" s="27">
        <f t="shared" si="116"/>
        <v>0</v>
      </c>
    </row>
    <row r="99" spans="7:77" ht="12.75">
      <c r="G99" s="27">
        <f t="shared" si="118"/>
        <v>0</v>
      </c>
      <c r="H99" s="27">
        <f t="shared" si="63"/>
        <v>0</v>
      </c>
      <c r="I99" s="27">
        <f t="shared" si="64"/>
        <v>0</v>
      </c>
      <c r="J99" s="27">
        <f t="shared" si="65"/>
        <v>0</v>
      </c>
      <c r="K99" s="27">
        <f t="shared" si="66"/>
        <v>0</v>
      </c>
      <c r="L99" s="27">
        <f t="shared" si="67"/>
        <v>0</v>
      </c>
      <c r="M99" s="37">
        <f t="shared" si="68"/>
        <v>14.2</v>
      </c>
      <c r="N99" s="37">
        <f t="shared" si="69"/>
        <v>0.4</v>
      </c>
      <c r="O99" s="36">
        <f t="shared" si="117"/>
        <v>30</v>
      </c>
      <c r="P99" s="33">
        <f t="shared" si="70"/>
        <v>13.399999999999999</v>
      </c>
      <c r="Q99" s="27">
        <f t="shared" si="71"/>
        <v>13.799999999999999</v>
      </c>
      <c r="R99" s="27">
        <f t="shared" si="72"/>
        <v>0.4</v>
      </c>
      <c r="S99" s="27">
        <v>2.7</v>
      </c>
      <c r="T99" s="27">
        <v>2.7</v>
      </c>
      <c r="U99" s="27">
        <v>11.4</v>
      </c>
      <c r="V99" s="27">
        <v>11.4</v>
      </c>
      <c r="W99" s="27">
        <v>6.8</v>
      </c>
      <c r="X99" s="27">
        <v>6.8</v>
      </c>
      <c r="Y99" s="27">
        <v>6.8</v>
      </c>
      <c r="Z99" s="27">
        <v>6.8</v>
      </c>
      <c r="AA99" s="27">
        <f t="shared" si="73"/>
        <v>30</v>
      </c>
      <c r="AB99" s="27">
        <v>1.1</v>
      </c>
      <c r="AC99" s="27">
        <v>3.2</v>
      </c>
      <c r="AD99" s="27">
        <v>1.2</v>
      </c>
      <c r="AE99" s="27">
        <v>4.3</v>
      </c>
      <c r="AF99" s="27">
        <v>3</v>
      </c>
      <c r="AG99" s="27">
        <v>3</v>
      </c>
      <c r="AH99" s="27">
        <v>3</v>
      </c>
      <c r="AI99" s="27">
        <f t="shared" si="74"/>
        <v>30</v>
      </c>
      <c r="AJ99" s="27">
        <f t="shared" si="75"/>
        <v>31.1</v>
      </c>
      <c r="AK99" s="27">
        <f t="shared" si="76"/>
        <v>34.3</v>
      </c>
      <c r="AL99" s="27">
        <f t="shared" si="77"/>
        <v>35.5</v>
      </c>
      <c r="AM99" s="27">
        <f t="shared" si="78"/>
        <v>39.8</v>
      </c>
      <c r="AN99" s="27">
        <f t="shared" si="79"/>
        <v>42.8</v>
      </c>
      <c r="AO99" s="27">
        <f t="shared" si="80"/>
        <v>45.8</v>
      </c>
      <c r="AP99" s="27">
        <f t="shared" si="81"/>
        <v>48.8</v>
      </c>
      <c r="AQ99" s="27">
        <f t="shared" si="82"/>
        <v>0</v>
      </c>
      <c r="AR99" s="27">
        <f t="shared" si="83"/>
        <v>0</v>
      </c>
      <c r="AS99" s="27">
        <f t="shared" si="84"/>
        <v>0</v>
      </c>
      <c r="AT99" s="27">
        <f t="shared" si="85"/>
        <v>0</v>
      </c>
      <c r="AU99" s="27">
        <f t="shared" si="86"/>
        <v>0</v>
      </c>
      <c r="AV99" s="27">
        <f t="shared" si="87"/>
        <v>0</v>
      </c>
      <c r="AW99" s="27">
        <f t="shared" si="88"/>
        <v>0</v>
      </c>
      <c r="AX99" s="27">
        <f t="shared" si="89"/>
        <v>0</v>
      </c>
      <c r="AY99" s="27">
        <f t="shared" si="90"/>
        <v>0</v>
      </c>
      <c r="AZ99" s="27">
        <f t="shared" si="91"/>
        <v>0</v>
      </c>
      <c r="BA99" s="27">
        <f t="shared" si="92"/>
        <v>0</v>
      </c>
      <c r="BB99" s="27">
        <f t="shared" si="93"/>
        <v>0</v>
      </c>
      <c r="BC99" s="27">
        <f t="shared" si="94"/>
        <v>0</v>
      </c>
      <c r="BD99" s="27">
        <f t="shared" si="95"/>
        <v>0</v>
      </c>
      <c r="BE99" s="27">
        <f t="shared" si="96"/>
        <v>0</v>
      </c>
      <c r="BF99" s="27">
        <f t="shared" si="97"/>
        <v>0</v>
      </c>
      <c r="BG99" s="27">
        <f t="shared" si="98"/>
        <v>0</v>
      </c>
      <c r="BH99" s="27">
        <f t="shared" si="99"/>
        <v>0</v>
      </c>
      <c r="BI99" s="27">
        <f t="shared" si="100"/>
        <v>0</v>
      </c>
      <c r="BJ99" s="27">
        <f t="shared" si="101"/>
        <v>0</v>
      </c>
      <c r="BK99" s="27">
        <f t="shared" si="102"/>
        <v>0</v>
      </c>
      <c r="BL99" s="27">
        <f t="shared" si="103"/>
        <v>0</v>
      </c>
      <c r="BM99" s="27">
        <f t="shared" si="104"/>
        <v>0</v>
      </c>
      <c r="BN99" s="27">
        <f t="shared" si="105"/>
        <v>0</v>
      </c>
      <c r="BO99" s="27">
        <f t="shared" si="106"/>
        <v>0</v>
      </c>
      <c r="BP99" s="27">
        <f t="shared" si="107"/>
        <v>0</v>
      </c>
      <c r="BQ99" s="27">
        <f t="shared" si="108"/>
        <v>0</v>
      </c>
      <c r="BR99" s="27">
        <f t="shared" si="109"/>
        <v>0</v>
      </c>
      <c r="BS99" s="27">
        <f t="shared" si="110"/>
        <v>0</v>
      </c>
      <c r="BT99" s="27">
        <f t="shared" si="111"/>
        <v>0</v>
      </c>
      <c r="BU99" s="27">
        <f t="shared" si="112"/>
        <v>0</v>
      </c>
      <c r="BV99" s="27">
        <f t="shared" si="113"/>
        <v>0</v>
      </c>
      <c r="BW99" s="29">
        <f t="shared" si="114"/>
        <v>0</v>
      </c>
      <c r="BX99" s="29">
        <f t="shared" si="115"/>
        <v>0</v>
      </c>
      <c r="BY99" s="27">
        <f t="shared" si="116"/>
        <v>0</v>
      </c>
    </row>
    <row r="100" spans="7:77" ht="12.75">
      <c r="G100" s="27">
        <f t="shared" si="118"/>
        <v>0</v>
      </c>
      <c r="H100" s="27">
        <f t="shared" si="63"/>
        <v>0</v>
      </c>
      <c r="I100" s="27">
        <f t="shared" si="64"/>
        <v>0</v>
      </c>
      <c r="J100" s="27">
        <f t="shared" si="65"/>
        <v>0</v>
      </c>
      <c r="K100" s="27">
        <f t="shared" si="66"/>
        <v>0</v>
      </c>
      <c r="L100" s="27">
        <f t="shared" si="67"/>
        <v>0</v>
      </c>
      <c r="M100" s="37">
        <f t="shared" si="68"/>
        <v>14.2</v>
      </c>
      <c r="N100" s="37">
        <f t="shared" si="69"/>
        <v>0.4</v>
      </c>
      <c r="O100" s="36">
        <f t="shared" si="117"/>
        <v>30.5</v>
      </c>
      <c r="P100" s="33">
        <f t="shared" si="70"/>
        <v>13.399999999999999</v>
      </c>
      <c r="Q100" s="27">
        <f t="shared" si="71"/>
        <v>13.799999999999999</v>
      </c>
      <c r="R100" s="27">
        <f t="shared" si="72"/>
        <v>0.4</v>
      </c>
      <c r="S100" s="27">
        <v>2.7</v>
      </c>
      <c r="T100" s="27">
        <v>2.7</v>
      </c>
      <c r="U100" s="27">
        <v>11.4</v>
      </c>
      <c r="V100" s="27">
        <v>11.4</v>
      </c>
      <c r="W100" s="27">
        <v>6.8</v>
      </c>
      <c r="X100" s="27">
        <v>6.8</v>
      </c>
      <c r="Y100" s="27">
        <v>6.8</v>
      </c>
      <c r="Z100" s="27">
        <v>6.8</v>
      </c>
      <c r="AA100" s="27">
        <f t="shared" si="73"/>
        <v>30.5</v>
      </c>
      <c r="AB100" s="27">
        <v>1.1</v>
      </c>
      <c r="AC100" s="27">
        <v>3.2</v>
      </c>
      <c r="AD100" s="27">
        <v>1.2</v>
      </c>
      <c r="AE100" s="27">
        <v>4.3</v>
      </c>
      <c r="AF100" s="27">
        <v>3</v>
      </c>
      <c r="AG100" s="27">
        <v>3</v>
      </c>
      <c r="AH100" s="27">
        <v>3</v>
      </c>
      <c r="AI100" s="27">
        <f t="shared" si="74"/>
        <v>30.5</v>
      </c>
      <c r="AJ100" s="27">
        <f t="shared" si="75"/>
        <v>31.6</v>
      </c>
      <c r="AK100" s="27">
        <f t="shared" si="76"/>
        <v>34.8</v>
      </c>
      <c r="AL100" s="27">
        <f t="shared" si="77"/>
        <v>36</v>
      </c>
      <c r="AM100" s="27">
        <f t="shared" si="78"/>
        <v>40.3</v>
      </c>
      <c r="AN100" s="27">
        <f t="shared" si="79"/>
        <v>43.3</v>
      </c>
      <c r="AO100" s="27">
        <f t="shared" si="80"/>
        <v>46.3</v>
      </c>
      <c r="AP100" s="27">
        <f t="shared" si="81"/>
        <v>49.3</v>
      </c>
      <c r="AQ100" s="27">
        <f t="shared" si="82"/>
        <v>0</v>
      </c>
      <c r="AR100" s="27">
        <f t="shared" si="83"/>
        <v>0</v>
      </c>
      <c r="AS100" s="27">
        <f t="shared" si="84"/>
        <v>0</v>
      </c>
      <c r="AT100" s="27">
        <f t="shared" si="85"/>
        <v>0</v>
      </c>
      <c r="AU100" s="27">
        <f t="shared" si="86"/>
        <v>0</v>
      </c>
      <c r="AV100" s="27">
        <f t="shared" si="87"/>
        <v>0</v>
      </c>
      <c r="AW100" s="27">
        <f t="shared" si="88"/>
        <v>0</v>
      </c>
      <c r="AX100" s="27">
        <f t="shared" si="89"/>
        <v>0</v>
      </c>
      <c r="AY100" s="27">
        <f t="shared" si="90"/>
        <v>0</v>
      </c>
      <c r="AZ100" s="27">
        <f t="shared" si="91"/>
        <v>0</v>
      </c>
      <c r="BA100" s="27">
        <f t="shared" si="92"/>
        <v>0</v>
      </c>
      <c r="BB100" s="27">
        <f t="shared" si="93"/>
        <v>0</v>
      </c>
      <c r="BC100" s="27">
        <f t="shared" si="94"/>
        <v>0</v>
      </c>
      <c r="BD100" s="27">
        <f t="shared" si="95"/>
        <v>0</v>
      </c>
      <c r="BE100" s="27">
        <f t="shared" si="96"/>
        <v>0</v>
      </c>
      <c r="BF100" s="27">
        <f t="shared" si="97"/>
        <v>0</v>
      </c>
      <c r="BG100" s="27">
        <f t="shared" si="98"/>
        <v>0</v>
      </c>
      <c r="BH100" s="27">
        <f t="shared" si="99"/>
        <v>0</v>
      </c>
      <c r="BI100" s="27">
        <f t="shared" si="100"/>
        <v>0</v>
      </c>
      <c r="BJ100" s="27">
        <f t="shared" si="101"/>
        <v>0</v>
      </c>
      <c r="BK100" s="27">
        <f t="shared" si="102"/>
        <v>0</v>
      </c>
      <c r="BL100" s="27">
        <f t="shared" si="103"/>
        <v>0</v>
      </c>
      <c r="BM100" s="27">
        <f t="shared" si="104"/>
        <v>0</v>
      </c>
      <c r="BN100" s="27">
        <f t="shared" si="105"/>
        <v>0</v>
      </c>
      <c r="BO100" s="27">
        <f t="shared" si="106"/>
        <v>0</v>
      </c>
      <c r="BP100" s="27">
        <f t="shared" si="107"/>
        <v>0</v>
      </c>
      <c r="BQ100" s="27">
        <f t="shared" si="108"/>
        <v>0</v>
      </c>
      <c r="BR100" s="27">
        <f t="shared" si="109"/>
        <v>0</v>
      </c>
      <c r="BS100" s="27">
        <f t="shared" si="110"/>
        <v>0</v>
      </c>
      <c r="BT100" s="27">
        <f t="shared" si="111"/>
        <v>0</v>
      </c>
      <c r="BU100" s="27">
        <f t="shared" si="112"/>
        <v>0</v>
      </c>
      <c r="BV100" s="27">
        <f t="shared" si="113"/>
        <v>0</v>
      </c>
      <c r="BW100" s="29">
        <f t="shared" si="114"/>
        <v>0</v>
      </c>
      <c r="BX100" s="29">
        <f t="shared" si="115"/>
        <v>0</v>
      </c>
      <c r="BY100" s="27">
        <f t="shared" si="116"/>
        <v>0</v>
      </c>
    </row>
    <row r="101" spans="7:77" ht="12.75">
      <c r="G101" s="27">
        <f t="shared" si="118"/>
        <v>0</v>
      </c>
      <c r="H101" s="27">
        <f t="shared" si="63"/>
        <v>0</v>
      </c>
      <c r="I101" s="27">
        <f t="shared" si="64"/>
        <v>0</v>
      </c>
      <c r="J101" s="27">
        <f t="shared" si="65"/>
        <v>0</v>
      </c>
      <c r="K101" s="27">
        <f t="shared" si="66"/>
        <v>0</v>
      </c>
      <c r="L101" s="27">
        <f t="shared" si="67"/>
        <v>0</v>
      </c>
      <c r="M101" s="37">
        <f t="shared" si="68"/>
        <v>14.2</v>
      </c>
      <c r="N101" s="37">
        <f t="shared" si="69"/>
        <v>0.4</v>
      </c>
      <c r="O101" s="36">
        <f t="shared" si="117"/>
        <v>31</v>
      </c>
      <c r="P101" s="33">
        <f t="shared" si="70"/>
        <v>13.399999999999999</v>
      </c>
      <c r="Q101" s="27">
        <f t="shared" si="71"/>
        <v>13.799999999999999</v>
      </c>
      <c r="R101" s="27">
        <f t="shared" si="72"/>
        <v>0.4</v>
      </c>
      <c r="S101" s="27">
        <v>2.7</v>
      </c>
      <c r="T101" s="27">
        <v>2.7</v>
      </c>
      <c r="U101" s="27">
        <v>11.4</v>
      </c>
      <c r="V101" s="27">
        <v>11.4</v>
      </c>
      <c r="W101" s="27">
        <v>6.8</v>
      </c>
      <c r="X101" s="27">
        <v>6.8</v>
      </c>
      <c r="Y101" s="27">
        <v>6.8</v>
      </c>
      <c r="Z101" s="27">
        <v>6.8</v>
      </c>
      <c r="AA101" s="27">
        <f t="shared" si="73"/>
        <v>31</v>
      </c>
      <c r="AB101" s="27">
        <v>1.1</v>
      </c>
      <c r="AC101" s="27">
        <v>3.2</v>
      </c>
      <c r="AD101" s="27">
        <v>1.2</v>
      </c>
      <c r="AE101" s="27">
        <v>4.3</v>
      </c>
      <c r="AF101" s="27">
        <v>3</v>
      </c>
      <c r="AG101" s="27">
        <v>3</v>
      </c>
      <c r="AH101" s="27">
        <v>3</v>
      </c>
      <c r="AI101" s="27">
        <f t="shared" si="74"/>
        <v>31</v>
      </c>
      <c r="AJ101" s="27">
        <f t="shared" si="75"/>
        <v>32.1</v>
      </c>
      <c r="AK101" s="27">
        <f t="shared" si="76"/>
        <v>35.3</v>
      </c>
      <c r="AL101" s="27">
        <f t="shared" si="77"/>
        <v>36.5</v>
      </c>
      <c r="AM101" s="27">
        <f t="shared" si="78"/>
        <v>40.8</v>
      </c>
      <c r="AN101" s="27">
        <f t="shared" si="79"/>
        <v>43.8</v>
      </c>
      <c r="AO101" s="27">
        <f t="shared" si="80"/>
        <v>46.8</v>
      </c>
      <c r="AP101" s="27">
        <f t="shared" si="81"/>
        <v>49.8</v>
      </c>
      <c r="AQ101" s="27">
        <f t="shared" si="82"/>
        <v>0</v>
      </c>
      <c r="AR101" s="27">
        <f t="shared" si="83"/>
        <v>0</v>
      </c>
      <c r="AS101" s="27">
        <f t="shared" si="84"/>
        <v>0</v>
      </c>
      <c r="AT101" s="27">
        <f t="shared" si="85"/>
        <v>0</v>
      </c>
      <c r="AU101" s="27">
        <f t="shared" si="86"/>
        <v>0</v>
      </c>
      <c r="AV101" s="27">
        <f t="shared" si="87"/>
        <v>0</v>
      </c>
      <c r="AW101" s="27">
        <f t="shared" si="88"/>
        <v>0</v>
      </c>
      <c r="AX101" s="27">
        <f t="shared" si="89"/>
        <v>0</v>
      </c>
      <c r="AY101" s="27">
        <f t="shared" si="90"/>
        <v>0</v>
      </c>
      <c r="AZ101" s="27">
        <f t="shared" si="91"/>
        <v>0</v>
      </c>
      <c r="BA101" s="27">
        <f t="shared" si="92"/>
        <v>0</v>
      </c>
      <c r="BB101" s="27">
        <f t="shared" si="93"/>
        <v>0</v>
      </c>
      <c r="BC101" s="27">
        <f t="shared" si="94"/>
        <v>0</v>
      </c>
      <c r="BD101" s="27">
        <f t="shared" si="95"/>
        <v>0</v>
      </c>
      <c r="BE101" s="27">
        <f t="shared" si="96"/>
        <v>0</v>
      </c>
      <c r="BF101" s="27">
        <f t="shared" si="97"/>
        <v>0</v>
      </c>
      <c r="BG101" s="27">
        <f t="shared" si="98"/>
        <v>0</v>
      </c>
      <c r="BH101" s="27">
        <f t="shared" si="99"/>
        <v>0</v>
      </c>
      <c r="BI101" s="27">
        <f t="shared" si="100"/>
        <v>0</v>
      </c>
      <c r="BJ101" s="27">
        <f t="shared" si="101"/>
        <v>0</v>
      </c>
      <c r="BK101" s="27">
        <f t="shared" si="102"/>
        <v>0</v>
      </c>
      <c r="BL101" s="27">
        <f t="shared" si="103"/>
        <v>0</v>
      </c>
      <c r="BM101" s="27">
        <f t="shared" si="104"/>
        <v>0</v>
      </c>
      <c r="BN101" s="27">
        <f t="shared" si="105"/>
        <v>0</v>
      </c>
      <c r="BO101" s="27">
        <f t="shared" si="106"/>
        <v>0</v>
      </c>
      <c r="BP101" s="27">
        <f t="shared" si="107"/>
        <v>0</v>
      </c>
      <c r="BQ101" s="27">
        <f t="shared" si="108"/>
        <v>0</v>
      </c>
      <c r="BR101" s="27">
        <f t="shared" si="109"/>
        <v>0</v>
      </c>
      <c r="BS101" s="27">
        <f t="shared" si="110"/>
        <v>0</v>
      </c>
      <c r="BT101" s="27">
        <f t="shared" si="111"/>
        <v>0</v>
      </c>
      <c r="BU101" s="27">
        <f t="shared" si="112"/>
        <v>0</v>
      </c>
      <c r="BV101" s="27">
        <f t="shared" si="113"/>
        <v>0</v>
      </c>
      <c r="BW101" s="29">
        <f t="shared" si="114"/>
        <v>0</v>
      </c>
      <c r="BX101" s="29">
        <f t="shared" si="115"/>
        <v>0</v>
      </c>
      <c r="BY101" s="27">
        <f t="shared" si="116"/>
        <v>0</v>
      </c>
    </row>
    <row r="102" spans="7:77" ht="12.75">
      <c r="G102" s="27">
        <f t="shared" si="118"/>
        <v>0</v>
      </c>
      <c r="H102" s="27">
        <f t="shared" si="63"/>
        <v>0</v>
      </c>
      <c r="I102" s="27">
        <f t="shared" si="64"/>
        <v>0</v>
      </c>
      <c r="J102" s="27">
        <f t="shared" si="65"/>
        <v>0</v>
      </c>
      <c r="K102" s="27">
        <f t="shared" si="66"/>
        <v>0</v>
      </c>
      <c r="L102" s="27">
        <f t="shared" si="67"/>
        <v>0</v>
      </c>
      <c r="M102" s="37">
        <f t="shared" si="68"/>
        <v>14.2</v>
      </c>
      <c r="N102" s="37">
        <f t="shared" si="69"/>
        <v>0.4</v>
      </c>
      <c r="O102" s="36">
        <f t="shared" si="117"/>
        <v>31.5</v>
      </c>
      <c r="P102" s="33">
        <f t="shared" si="70"/>
        <v>13.399999999999999</v>
      </c>
      <c r="Q102" s="27">
        <f t="shared" si="71"/>
        <v>13.799999999999999</v>
      </c>
      <c r="R102" s="27">
        <f t="shared" si="72"/>
        <v>0.4</v>
      </c>
      <c r="S102" s="27">
        <v>2.7</v>
      </c>
      <c r="T102" s="27">
        <v>2.7</v>
      </c>
      <c r="U102" s="27">
        <v>11.4</v>
      </c>
      <c r="V102" s="27">
        <v>11.4</v>
      </c>
      <c r="W102" s="27">
        <v>6.8</v>
      </c>
      <c r="X102" s="27">
        <v>6.8</v>
      </c>
      <c r="Y102" s="27">
        <v>6.8</v>
      </c>
      <c r="Z102" s="27">
        <v>6.8</v>
      </c>
      <c r="AA102" s="27">
        <f t="shared" si="73"/>
        <v>31.5</v>
      </c>
      <c r="AB102" s="27">
        <v>1.1</v>
      </c>
      <c r="AC102" s="27">
        <v>3.2</v>
      </c>
      <c r="AD102" s="27">
        <v>1.2</v>
      </c>
      <c r="AE102" s="27">
        <v>4.3</v>
      </c>
      <c r="AF102" s="27">
        <v>3</v>
      </c>
      <c r="AG102" s="27">
        <v>3</v>
      </c>
      <c r="AH102" s="27">
        <v>3</v>
      </c>
      <c r="AI102" s="27">
        <f t="shared" si="74"/>
        <v>31.5</v>
      </c>
      <c r="AJ102" s="27">
        <f t="shared" si="75"/>
        <v>32.6</v>
      </c>
      <c r="AK102" s="27">
        <f t="shared" si="76"/>
        <v>35.8</v>
      </c>
      <c r="AL102" s="27">
        <f t="shared" si="77"/>
        <v>37</v>
      </c>
      <c r="AM102" s="27">
        <f t="shared" si="78"/>
        <v>41.3</v>
      </c>
      <c r="AN102" s="27">
        <f t="shared" si="79"/>
        <v>44.3</v>
      </c>
      <c r="AO102" s="27">
        <f t="shared" si="80"/>
        <v>47.3</v>
      </c>
      <c r="AP102" s="27">
        <f t="shared" si="81"/>
        <v>50.3</v>
      </c>
      <c r="AQ102" s="27">
        <f t="shared" si="82"/>
        <v>0</v>
      </c>
      <c r="AR102" s="27">
        <f t="shared" si="83"/>
        <v>0</v>
      </c>
      <c r="AS102" s="27">
        <f t="shared" si="84"/>
        <v>0</v>
      </c>
      <c r="AT102" s="27">
        <f t="shared" si="85"/>
        <v>0</v>
      </c>
      <c r="AU102" s="27">
        <f t="shared" si="86"/>
        <v>0</v>
      </c>
      <c r="AV102" s="27">
        <f t="shared" si="87"/>
        <v>0</v>
      </c>
      <c r="AW102" s="27">
        <f t="shared" si="88"/>
        <v>0</v>
      </c>
      <c r="AX102" s="27">
        <f t="shared" si="89"/>
        <v>0</v>
      </c>
      <c r="AY102" s="27">
        <f t="shared" si="90"/>
        <v>0</v>
      </c>
      <c r="AZ102" s="27">
        <f t="shared" si="91"/>
        <v>0</v>
      </c>
      <c r="BA102" s="27">
        <f t="shared" si="92"/>
        <v>0</v>
      </c>
      <c r="BB102" s="27">
        <f t="shared" si="93"/>
        <v>0</v>
      </c>
      <c r="BC102" s="27">
        <f t="shared" si="94"/>
        <v>0</v>
      </c>
      <c r="BD102" s="27">
        <f t="shared" si="95"/>
        <v>0</v>
      </c>
      <c r="BE102" s="27">
        <f t="shared" si="96"/>
        <v>0</v>
      </c>
      <c r="BF102" s="27">
        <f t="shared" si="97"/>
        <v>0</v>
      </c>
      <c r="BG102" s="27">
        <f t="shared" si="98"/>
        <v>0</v>
      </c>
      <c r="BH102" s="27">
        <f t="shared" si="99"/>
        <v>0</v>
      </c>
      <c r="BI102" s="27">
        <f t="shared" si="100"/>
        <v>0</v>
      </c>
      <c r="BJ102" s="27">
        <f t="shared" si="101"/>
        <v>0</v>
      </c>
      <c r="BK102" s="27">
        <f t="shared" si="102"/>
        <v>0</v>
      </c>
      <c r="BL102" s="27">
        <f t="shared" si="103"/>
        <v>0</v>
      </c>
      <c r="BM102" s="27">
        <f t="shared" si="104"/>
        <v>0</v>
      </c>
      <c r="BN102" s="27">
        <f t="shared" si="105"/>
        <v>0</v>
      </c>
      <c r="BO102" s="27">
        <f t="shared" si="106"/>
        <v>0</v>
      </c>
      <c r="BP102" s="27">
        <f t="shared" si="107"/>
        <v>0</v>
      </c>
      <c r="BQ102" s="27">
        <f t="shared" si="108"/>
        <v>0</v>
      </c>
      <c r="BR102" s="27">
        <f t="shared" si="109"/>
        <v>0</v>
      </c>
      <c r="BS102" s="27">
        <f t="shared" si="110"/>
        <v>0</v>
      </c>
      <c r="BT102" s="27">
        <f t="shared" si="111"/>
        <v>0</v>
      </c>
      <c r="BU102" s="27">
        <f t="shared" si="112"/>
        <v>0</v>
      </c>
      <c r="BV102" s="27">
        <f t="shared" si="113"/>
        <v>0</v>
      </c>
      <c r="BW102" s="29">
        <f t="shared" si="114"/>
        <v>0</v>
      </c>
      <c r="BX102" s="29">
        <f t="shared" si="115"/>
        <v>0</v>
      </c>
      <c r="BY102" s="27">
        <f t="shared" si="116"/>
        <v>0</v>
      </c>
    </row>
    <row r="103" spans="7:77" ht="12.75">
      <c r="G103" s="27">
        <f t="shared" si="118"/>
        <v>0</v>
      </c>
      <c r="H103" s="27">
        <f t="shared" si="63"/>
        <v>0</v>
      </c>
      <c r="I103" s="27">
        <f t="shared" si="64"/>
        <v>0</v>
      </c>
      <c r="J103" s="27">
        <f t="shared" si="65"/>
        <v>0</v>
      </c>
      <c r="K103" s="27">
        <f t="shared" si="66"/>
        <v>0</v>
      </c>
      <c r="L103" s="27">
        <f t="shared" si="67"/>
        <v>0</v>
      </c>
      <c r="M103" s="37">
        <f t="shared" si="68"/>
        <v>14.2</v>
      </c>
      <c r="N103" s="37">
        <f t="shared" si="69"/>
        <v>0.4</v>
      </c>
      <c r="O103" s="36">
        <f t="shared" si="117"/>
        <v>32</v>
      </c>
      <c r="P103" s="33">
        <f t="shared" si="70"/>
        <v>13.399999999999999</v>
      </c>
      <c r="Q103" s="27">
        <f t="shared" si="71"/>
        <v>13.799999999999999</v>
      </c>
      <c r="R103" s="27">
        <f t="shared" si="72"/>
        <v>0.4</v>
      </c>
      <c r="S103" s="27">
        <v>2.7</v>
      </c>
      <c r="T103" s="27">
        <v>2.7</v>
      </c>
      <c r="U103" s="27">
        <v>11.4</v>
      </c>
      <c r="V103" s="27">
        <v>11.4</v>
      </c>
      <c r="W103" s="27">
        <v>6.8</v>
      </c>
      <c r="X103" s="27">
        <v>6.8</v>
      </c>
      <c r="Y103" s="27">
        <v>6.8</v>
      </c>
      <c r="Z103" s="27">
        <v>6.8</v>
      </c>
      <c r="AA103" s="27">
        <f t="shared" si="73"/>
        <v>32</v>
      </c>
      <c r="AB103" s="27">
        <v>1.1</v>
      </c>
      <c r="AC103" s="27">
        <v>3.2</v>
      </c>
      <c r="AD103" s="27">
        <v>1.2</v>
      </c>
      <c r="AE103" s="27">
        <v>4.3</v>
      </c>
      <c r="AF103" s="27">
        <v>3</v>
      </c>
      <c r="AG103" s="27">
        <v>3</v>
      </c>
      <c r="AH103" s="27">
        <v>3</v>
      </c>
      <c r="AI103" s="27">
        <f t="shared" si="74"/>
        <v>32</v>
      </c>
      <c r="AJ103" s="27">
        <f t="shared" si="75"/>
        <v>33.1</v>
      </c>
      <c r="AK103" s="27">
        <f t="shared" si="76"/>
        <v>36.3</v>
      </c>
      <c r="AL103" s="27">
        <f t="shared" si="77"/>
        <v>37.5</v>
      </c>
      <c r="AM103" s="27">
        <f t="shared" si="78"/>
        <v>41.8</v>
      </c>
      <c r="AN103" s="27">
        <f t="shared" si="79"/>
        <v>44.8</v>
      </c>
      <c r="AO103" s="27">
        <f t="shared" si="80"/>
        <v>47.8</v>
      </c>
      <c r="AP103" s="27">
        <f t="shared" si="81"/>
        <v>50.8</v>
      </c>
      <c r="AQ103" s="27">
        <f t="shared" si="82"/>
        <v>0</v>
      </c>
      <c r="AR103" s="27">
        <f t="shared" si="83"/>
        <v>0</v>
      </c>
      <c r="AS103" s="27">
        <f t="shared" si="84"/>
        <v>0</v>
      </c>
      <c r="AT103" s="27">
        <f t="shared" si="85"/>
        <v>0</v>
      </c>
      <c r="AU103" s="27">
        <f t="shared" si="86"/>
        <v>0</v>
      </c>
      <c r="AV103" s="27">
        <f t="shared" si="87"/>
        <v>0</v>
      </c>
      <c r="AW103" s="27">
        <f t="shared" si="88"/>
        <v>0</v>
      </c>
      <c r="AX103" s="27">
        <f t="shared" si="89"/>
        <v>0</v>
      </c>
      <c r="AY103" s="27">
        <f t="shared" si="90"/>
        <v>0</v>
      </c>
      <c r="AZ103" s="27">
        <f t="shared" si="91"/>
        <v>0</v>
      </c>
      <c r="BA103" s="27">
        <f t="shared" si="92"/>
        <v>0</v>
      </c>
      <c r="BB103" s="27">
        <f t="shared" si="93"/>
        <v>0</v>
      </c>
      <c r="BC103" s="27">
        <f t="shared" si="94"/>
        <v>0</v>
      </c>
      <c r="BD103" s="27">
        <f t="shared" si="95"/>
        <v>0</v>
      </c>
      <c r="BE103" s="27">
        <f t="shared" si="96"/>
        <v>0</v>
      </c>
      <c r="BF103" s="27">
        <f t="shared" si="97"/>
        <v>0</v>
      </c>
      <c r="BG103" s="27">
        <f t="shared" si="98"/>
        <v>0</v>
      </c>
      <c r="BH103" s="27">
        <f t="shared" si="99"/>
        <v>0</v>
      </c>
      <c r="BI103" s="27">
        <f t="shared" si="100"/>
        <v>0</v>
      </c>
      <c r="BJ103" s="27">
        <f t="shared" si="101"/>
        <v>0</v>
      </c>
      <c r="BK103" s="27">
        <f t="shared" si="102"/>
        <v>0</v>
      </c>
      <c r="BL103" s="27">
        <f t="shared" si="103"/>
        <v>0</v>
      </c>
      <c r="BM103" s="27">
        <f t="shared" si="104"/>
        <v>0</v>
      </c>
      <c r="BN103" s="27">
        <f t="shared" si="105"/>
        <v>0</v>
      </c>
      <c r="BO103" s="27">
        <f t="shared" si="106"/>
        <v>0</v>
      </c>
      <c r="BP103" s="27">
        <f t="shared" si="107"/>
        <v>0</v>
      </c>
      <c r="BQ103" s="27">
        <f t="shared" si="108"/>
        <v>0</v>
      </c>
      <c r="BR103" s="27">
        <f t="shared" si="109"/>
        <v>0</v>
      </c>
      <c r="BS103" s="27">
        <f t="shared" si="110"/>
        <v>0</v>
      </c>
      <c r="BT103" s="27">
        <f t="shared" si="111"/>
        <v>0</v>
      </c>
      <c r="BU103" s="27">
        <f t="shared" si="112"/>
        <v>0</v>
      </c>
      <c r="BV103" s="27">
        <f t="shared" si="113"/>
        <v>0</v>
      </c>
      <c r="BW103" s="29">
        <f t="shared" si="114"/>
        <v>0</v>
      </c>
      <c r="BX103" s="29">
        <f t="shared" si="115"/>
        <v>0</v>
      </c>
      <c r="BY103" s="27">
        <f t="shared" si="116"/>
        <v>0</v>
      </c>
    </row>
    <row r="104" spans="7:77" ht="12.75">
      <c r="G104" s="27">
        <f t="shared" si="118"/>
        <v>0</v>
      </c>
      <c r="H104" s="27">
        <f t="shared" si="63"/>
        <v>0</v>
      </c>
      <c r="I104" s="27">
        <f t="shared" si="64"/>
        <v>0</v>
      </c>
      <c r="J104" s="27">
        <f t="shared" si="65"/>
        <v>0</v>
      </c>
      <c r="K104" s="27">
        <f t="shared" si="66"/>
        <v>0</v>
      </c>
      <c r="L104" s="27">
        <f t="shared" si="67"/>
        <v>0</v>
      </c>
      <c r="M104" s="37">
        <f t="shared" si="68"/>
        <v>14.2</v>
      </c>
      <c r="N104" s="37">
        <f t="shared" si="69"/>
        <v>0.4</v>
      </c>
      <c r="O104" s="36">
        <f t="shared" si="117"/>
        <v>32.5</v>
      </c>
      <c r="P104" s="33">
        <f t="shared" si="70"/>
        <v>13.399999999999999</v>
      </c>
      <c r="Q104" s="27">
        <f t="shared" si="71"/>
        <v>13.799999999999999</v>
      </c>
      <c r="R104" s="27">
        <f t="shared" si="72"/>
        <v>0.4</v>
      </c>
      <c r="S104" s="27">
        <v>2.7</v>
      </c>
      <c r="T104" s="27">
        <v>2.7</v>
      </c>
      <c r="U104" s="27">
        <v>11.4</v>
      </c>
      <c r="V104" s="27">
        <v>11.4</v>
      </c>
      <c r="W104" s="27">
        <v>6.8</v>
      </c>
      <c r="X104" s="27">
        <v>6.8</v>
      </c>
      <c r="Y104" s="27">
        <v>6.8</v>
      </c>
      <c r="Z104" s="27">
        <v>6.8</v>
      </c>
      <c r="AA104" s="27">
        <f t="shared" si="73"/>
        <v>32.5</v>
      </c>
      <c r="AB104" s="27">
        <v>1.1</v>
      </c>
      <c r="AC104" s="27">
        <v>3.2</v>
      </c>
      <c r="AD104" s="27">
        <v>1.2</v>
      </c>
      <c r="AE104" s="27">
        <v>4.3</v>
      </c>
      <c r="AF104" s="27">
        <v>3</v>
      </c>
      <c r="AG104" s="27">
        <v>3</v>
      </c>
      <c r="AH104" s="27">
        <v>3</v>
      </c>
      <c r="AI104" s="27">
        <f t="shared" si="74"/>
        <v>32.5</v>
      </c>
      <c r="AJ104" s="27">
        <f t="shared" si="75"/>
        <v>33.6</v>
      </c>
      <c r="AK104" s="27">
        <f t="shared" si="76"/>
        <v>36.8</v>
      </c>
      <c r="AL104" s="27">
        <f t="shared" si="77"/>
        <v>38</v>
      </c>
      <c r="AM104" s="27">
        <f t="shared" si="78"/>
        <v>42.3</v>
      </c>
      <c r="AN104" s="27">
        <f t="shared" si="79"/>
        <v>45.3</v>
      </c>
      <c r="AO104" s="27">
        <f t="shared" si="80"/>
        <v>48.3</v>
      </c>
      <c r="AP104" s="27">
        <f t="shared" si="81"/>
        <v>51.3</v>
      </c>
      <c r="AQ104" s="27">
        <f t="shared" si="82"/>
        <v>0</v>
      </c>
      <c r="AR104" s="27">
        <f t="shared" si="83"/>
        <v>0</v>
      </c>
      <c r="AS104" s="27">
        <f t="shared" si="84"/>
        <v>0</v>
      </c>
      <c r="AT104" s="27">
        <f t="shared" si="85"/>
        <v>0</v>
      </c>
      <c r="AU104" s="27">
        <f t="shared" si="86"/>
        <v>0</v>
      </c>
      <c r="AV104" s="27">
        <f t="shared" si="87"/>
        <v>0</v>
      </c>
      <c r="AW104" s="27">
        <f t="shared" si="88"/>
        <v>0</v>
      </c>
      <c r="AX104" s="27">
        <f t="shared" si="89"/>
        <v>0</v>
      </c>
      <c r="AY104" s="27">
        <f t="shared" si="90"/>
        <v>0</v>
      </c>
      <c r="AZ104" s="27">
        <f t="shared" si="91"/>
        <v>0</v>
      </c>
      <c r="BA104" s="27">
        <f t="shared" si="92"/>
        <v>0</v>
      </c>
      <c r="BB104" s="27">
        <f t="shared" si="93"/>
        <v>0</v>
      </c>
      <c r="BC104" s="27">
        <f t="shared" si="94"/>
        <v>0</v>
      </c>
      <c r="BD104" s="27">
        <f t="shared" si="95"/>
        <v>0</v>
      </c>
      <c r="BE104" s="27">
        <f t="shared" si="96"/>
        <v>0</v>
      </c>
      <c r="BF104" s="27">
        <f t="shared" si="97"/>
        <v>0</v>
      </c>
      <c r="BG104" s="27">
        <f t="shared" si="98"/>
        <v>0</v>
      </c>
      <c r="BH104" s="27">
        <f t="shared" si="99"/>
        <v>0</v>
      </c>
      <c r="BI104" s="27">
        <f t="shared" si="100"/>
        <v>0</v>
      </c>
      <c r="BJ104" s="27">
        <f t="shared" si="101"/>
        <v>0</v>
      </c>
      <c r="BK104" s="27">
        <f t="shared" si="102"/>
        <v>0</v>
      </c>
      <c r="BL104" s="27">
        <f t="shared" si="103"/>
        <v>0</v>
      </c>
      <c r="BM104" s="27">
        <f t="shared" si="104"/>
        <v>0</v>
      </c>
      <c r="BN104" s="27">
        <f t="shared" si="105"/>
        <v>0</v>
      </c>
      <c r="BO104" s="27">
        <f t="shared" si="106"/>
        <v>0</v>
      </c>
      <c r="BP104" s="27">
        <f t="shared" si="107"/>
        <v>0</v>
      </c>
      <c r="BQ104" s="27">
        <f t="shared" si="108"/>
        <v>0</v>
      </c>
      <c r="BR104" s="27">
        <f t="shared" si="109"/>
        <v>0</v>
      </c>
      <c r="BS104" s="27">
        <f t="shared" si="110"/>
        <v>0</v>
      </c>
      <c r="BT104" s="27">
        <f t="shared" si="111"/>
        <v>0</v>
      </c>
      <c r="BU104" s="27">
        <f t="shared" si="112"/>
        <v>0</v>
      </c>
      <c r="BV104" s="27">
        <f t="shared" si="113"/>
        <v>0</v>
      </c>
      <c r="BW104" s="29">
        <f t="shared" si="114"/>
        <v>0</v>
      </c>
      <c r="BX104" s="29">
        <f t="shared" si="115"/>
        <v>0</v>
      </c>
      <c r="BY104" s="27">
        <f t="shared" si="116"/>
        <v>0</v>
      </c>
    </row>
    <row r="105" spans="7:77" ht="12.75">
      <c r="G105" s="27">
        <f t="shared" si="118"/>
        <v>0</v>
      </c>
      <c r="H105" s="27">
        <f t="shared" si="63"/>
        <v>0</v>
      </c>
      <c r="I105" s="27">
        <f t="shared" si="64"/>
        <v>0</v>
      </c>
      <c r="J105" s="27">
        <f t="shared" si="65"/>
        <v>0</v>
      </c>
      <c r="K105" s="27">
        <f t="shared" si="66"/>
        <v>0</v>
      </c>
      <c r="L105" s="27">
        <f t="shared" si="67"/>
        <v>0</v>
      </c>
      <c r="M105" s="37">
        <f t="shared" si="68"/>
        <v>14.2</v>
      </c>
      <c r="N105" s="37">
        <f t="shared" si="69"/>
        <v>0.4</v>
      </c>
      <c r="O105" s="36">
        <f t="shared" si="117"/>
        <v>33</v>
      </c>
      <c r="P105" s="33">
        <f t="shared" si="70"/>
        <v>13.399999999999999</v>
      </c>
      <c r="Q105" s="27">
        <f t="shared" si="71"/>
        <v>13.799999999999999</v>
      </c>
      <c r="R105" s="27">
        <f t="shared" si="72"/>
        <v>0.4</v>
      </c>
      <c r="S105" s="27">
        <v>2.7</v>
      </c>
      <c r="T105" s="27">
        <v>2.7</v>
      </c>
      <c r="U105" s="27">
        <v>11.4</v>
      </c>
      <c r="V105" s="27">
        <v>11.4</v>
      </c>
      <c r="W105" s="27">
        <v>6.8</v>
      </c>
      <c r="X105" s="27">
        <v>6.8</v>
      </c>
      <c r="Y105" s="27">
        <v>6.8</v>
      </c>
      <c r="Z105" s="27">
        <v>6.8</v>
      </c>
      <c r="AA105" s="27">
        <f t="shared" si="73"/>
        <v>33</v>
      </c>
      <c r="AB105" s="27">
        <v>1.1</v>
      </c>
      <c r="AC105" s="27">
        <v>3.2</v>
      </c>
      <c r="AD105" s="27">
        <v>1.2</v>
      </c>
      <c r="AE105" s="27">
        <v>4.3</v>
      </c>
      <c r="AF105" s="27">
        <v>3</v>
      </c>
      <c r="AG105" s="27">
        <v>3</v>
      </c>
      <c r="AH105" s="27">
        <v>3</v>
      </c>
      <c r="AI105" s="27">
        <f t="shared" si="74"/>
        <v>33</v>
      </c>
      <c r="AJ105" s="27">
        <f t="shared" si="75"/>
        <v>34.1</v>
      </c>
      <c r="AK105" s="27">
        <f t="shared" si="76"/>
        <v>37.3</v>
      </c>
      <c r="AL105" s="27">
        <f t="shared" si="77"/>
        <v>38.5</v>
      </c>
      <c r="AM105" s="27">
        <f t="shared" si="78"/>
        <v>42.8</v>
      </c>
      <c r="AN105" s="27">
        <f t="shared" si="79"/>
        <v>45.8</v>
      </c>
      <c r="AO105" s="27">
        <f t="shared" si="80"/>
        <v>48.8</v>
      </c>
      <c r="AP105" s="27">
        <f t="shared" si="81"/>
        <v>51.8</v>
      </c>
      <c r="AQ105" s="27">
        <f t="shared" si="82"/>
        <v>0</v>
      </c>
      <c r="AR105" s="27">
        <f t="shared" si="83"/>
        <v>0</v>
      </c>
      <c r="AS105" s="27">
        <f t="shared" si="84"/>
        <v>0</v>
      </c>
      <c r="AT105" s="27">
        <f t="shared" si="85"/>
        <v>0</v>
      </c>
      <c r="AU105" s="27">
        <f t="shared" si="86"/>
        <v>0</v>
      </c>
      <c r="AV105" s="27">
        <f t="shared" si="87"/>
        <v>0</v>
      </c>
      <c r="AW105" s="27">
        <f t="shared" si="88"/>
        <v>0</v>
      </c>
      <c r="AX105" s="27">
        <f t="shared" si="89"/>
        <v>0</v>
      </c>
      <c r="AY105" s="27">
        <f t="shared" si="90"/>
        <v>0</v>
      </c>
      <c r="AZ105" s="27">
        <f t="shared" si="91"/>
        <v>0</v>
      </c>
      <c r="BA105" s="27">
        <f t="shared" si="92"/>
        <v>0</v>
      </c>
      <c r="BB105" s="27">
        <f t="shared" si="93"/>
        <v>0</v>
      </c>
      <c r="BC105" s="27">
        <f t="shared" si="94"/>
        <v>0</v>
      </c>
      <c r="BD105" s="27">
        <f t="shared" si="95"/>
        <v>0</v>
      </c>
      <c r="BE105" s="27">
        <f t="shared" si="96"/>
        <v>0</v>
      </c>
      <c r="BF105" s="27">
        <f t="shared" si="97"/>
        <v>0</v>
      </c>
      <c r="BG105" s="27">
        <f t="shared" si="98"/>
        <v>0</v>
      </c>
      <c r="BH105" s="27">
        <f t="shared" si="99"/>
        <v>0</v>
      </c>
      <c r="BI105" s="27">
        <f t="shared" si="100"/>
        <v>0</v>
      </c>
      <c r="BJ105" s="27">
        <f t="shared" si="101"/>
        <v>0</v>
      </c>
      <c r="BK105" s="27">
        <f t="shared" si="102"/>
        <v>0</v>
      </c>
      <c r="BL105" s="27">
        <f t="shared" si="103"/>
        <v>0</v>
      </c>
      <c r="BM105" s="27">
        <f t="shared" si="104"/>
        <v>0</v>
      </c>
      <c r="BN105" s="27">
        <f t="shared" si="105"/>
        <v>0</v>
      </c>
      <c r="BO105" s="27">
        <f t="shared" si="106"/>
        <v>0</v>
      </c>
      <c r="BP105" s="27">
        <f t="shared" si="107"/>
        <v>0</v>
      </c>
      <c r="BQ105" s="27">
        <f t="shared" si="108"/>
        <v>0</v>
      </c>
      <c r="BR105" s="27">
        <f t="shared" si="109"/>
        <v>0</v>
      </c>
      <c r="BS105" s="27">
        <f t="shared" si="110"/>
        <v>0</v>
      </c>
      <c r="BT105" s="27">
        <f t="shared" si="111"/>
        <v>0</v>
      </c>
      <c r="BU105" s="27">
        <f t="shared" si="112"/>
        <v>0</v>
      </c>
      <c r="BV105" s="27">
        <f t="shared" si="113"/>
        <v>0</v>
      </c>
      <c r="BW105" s="29">
        <f t="shared" si="114"/>
        <v>0</v>
      </c>
      <c r="BX105" s="29">
        <f t="shared" si="115"/>
        <v>0</v>
      </c>
      <c r="BY105" s="27">
        <f t="shared" si="116"/>
        <v>0</v>
      </c>
    </row>
    <row r="106" spans="7:77" ht="12.75">
      <c r="G106" s="27">
        <f t="shared" si="118"/>
        <v>0</v>
      </c>
      <c r="H106" s="27">
        <f t="shared" si="63"/>
        <v>0</v>
      </c>
      <c r="I106" s="27">
        <f t="shared" si="64"/>
        <v>0</v>
      </c>
      <c r="J106" s="27">
        <f t="shared" si="65"/>
        <v>0</v>
      </c>
      <c r="K106" s="27">
        <f t="shared" si="66"/>
        <v>0</v>
      </c>
      <c r="L106" s="27">
        <f t="shared" si="67"/>
        <v>0</v>
      </c>
      <c r="M106" s="37">
        <f t="shared" si="68"/>
        <v>14.2</v>
      </c>
      <c r="N106" s="37">
        <f t="shared" si="69"/>
        <v>0.4</v>
      </c>
      <c r="O106" s="36">
        <f t="shared" si="117"/>
        <v>33.5</v>
      </c>
      <c r="P106" s="33">
        <f t="shared" si="70"/>
        <v>13.399999999999999</v>
      </c>
      <c r="Q106" s="27">
        <f t="shared" si="71"/>
        <v>13.799999999999999</v>
      </c>
      <c r="R106" s="27">
        <f t="shared" si="72"/>
        <v>0.4</v>
      </c>
      <c r="S106" s="27">
        <v>2.7</v>
      </c>
      <c r="T106" s="27">
        <v>2.7</v>
      </c>
      <c r="U106" s="27">
        <v>11.4</v>
      </c>
      <c r="V106" s="27">
        <v>11.4</v>
      </c>
      <c r="W106" s="27">
        <v>6.8</v>
      </c>
      <c r="X106" s="27">
        <v>6.8</v>
      </c>
      <c r="Y106" s="27">
        <v>6.8</v>
      </c>
      <c r="Z106" s="27">
        <v>6.8</v>
      </c>
      <c r="AA106" s="27">
        <f t="shared" si="73"/>
        <v>33.5</v>
      </c>
      <c r="AB106" s="27">
        <v>1.1</v>
      </c>
      <c r="AC106" s="27">
        <v>3.2</v>
      </c>
      <c r="AD106" s="27">
        <v>1.2</v>
      </c>
      <c r="AE106" s="27">
        <v>4.3</v>
      </c>
      <c r="AF106" s="27">
        <v>3</v>
      </c>
      <c r="AG106" s="27">
        <v>3</v>
      </c>
      <c r="AH106" s="27">
        <v>3</v>
      </c>
      <c r="AI106" s="27">
        <f t="shared" si="74"/>
        <v>33.5</v>
      </c>
      <c r="AJ106" s="27">
        <f t="shared" si="75"/>
        <v>34.6</v>
      </c>
      <c r="AK106" s="27">
        <f t="shared" si="76"/>
        <v>37.8</v>
      </c>
      <c r="AL106" s="27">
        <f t="shared" si="77"/>
        <v>39</v>
      </c>
      <c r="AM106" s="27">
        <f t="shared" si="78"/>
        <v>43.3</v>
      </c>
      <c r="AN106" s="27">
        <f t="shared" si="79"/>
        <v>46.3</v>
      </c>
      <c r="AO106" s="27">
        <f t="shared" si="80"/>
        <v>49.3</v>
      </c>
      <c r="AP106" s="27">
        <f t="shared" si="81"/>
        <v>52.3</v>
      </c>
      <c r="AQ106" s="27">
        <f t="shared" si="82"/>
        <v>0</v>
      </c>
      <c r="AR106" s="27">
        <f t="shared" si="83"/>
        <v>0</v>
      </c>
      <c r="AS106" s="27">
        <f t="shared" si="84"/>
        <v>0</v>
      </c>
      <c r="AT106" s="27">
        <f t="shared" si="85"/>
        <v>0</v>
      </c>
      <c r="AU106" s="27">
        <f t="shared" si="86"/>
        <v>0</v>
      </c>
      <c r="AV106" s="27">
        <f t="shared" si="87"/>
        <v>0</v>
      </c>
      <c r="AW106" s="27">
        <f t="shared" si="88"/>
        <v>0</v>
      </c>
      <c r="AX106" s="27">
        <f t="shared" si="89"/>
        <v>0</v>
      </c>
      <c r="AY106" s="27">
        <f t="shared" si="90"/>
        <v>0</v>
      </c>
      <c r="AZ106" s="27">
        <f t="shared" si="91"/>
        <v>0</v>
      </c>
      <c r="BA106" s="27">
        <f t="shared" si="92"/>
        <v>0</v>
      </c>
      <c r="BB106" s="27">
        <f t="shared" si="93"/>
        <v>0</v>
      </c>
      <c r="BC106" s="27">
        <f t="shared" si="94"/>
        <v>0</v>
      </c>
      <c r="BD106" s="27">
        <f t="shared" si="95"/>
        <v>0</v>
      </c>
      <c r="BE106" s="27">
        <f t="shared" si="96"/>
        <v>0</v>
      </c>
      <c r="BF106" s="27">
        <f t="shared" si="97"/>
        <v>0</v>
      </c>
      <c r="BG106" s="27">
        <f t="shared" si="98"/>
        <v>0</v>
      </c>
      <c r="BH106" s="27">
        <f t="shared" si="99"/>
        <v>0</v>
      </c>
      <c r="BI106" s="27">
        <f t="shared" si="100"/>
        <v>0</v>
      </c>
      <c r="BJ106" s="27">
        <f t="shared" si="101"/>
        <v>0</v>
      </c>
      <c r="BK106" s="27">
        <f t="shared" si="102"/>
        <v>0</v>
      </c>
      <c r="BL106" s="27">
        <f t="shared" si="103"/>
        <v>0</v>
      </c>
      <c r="BM106" s="27">
        <f t="shared" si="104"/>
        <v>0</v>
      </c>
      <c r="BN106" s="27">
        <f t="shared" si="105"/>
        <v>0</v>
      </c>
      <c r="BO106" s="27">
        <f t="shared" si="106"/>
        <v>0</v>
      </c>
      <c r="BP106" s="27">
        <f t="shared" si="107"/>
        <v>0</v>
      </c>
      <c r="BQ106" s="27">
        <f t="shared" si="108"/>
        <v>0</v>
      </c>
      <c r="BR106" s="27">
        <f t="shared" si="109"/>
        <v>0</v>
      </c>
      <c r="BS106" s="27">
        <f t="shared" si="110"/>
        <v>0</v>
      </c>
      <c r="BT106" s="27">
        <f t="shared" si="111"/>
        <v>0</v>
      </c>
      <c r="BU106" s="27">
        <f t="shared" si="112"/>
        <v>0</v>
      </c>
      <c r="BV106" s="27">
        <f t="shared" si="113"/>
        <v>0</v>
      </c>
      <c r="BW106" s="29">
        <f t="shared" si="114"/>
        <v>0</v>
      </c>
      <c r="BX106" s="29">
        <f t="shared" si="115"/>
        <v>0</v>
      </c>
      <c r="BY106" s="27">
        <f t="shared" si="116"/>
        <v>0</v>
      </c>
    </row>
    <row r="107" spans="7:77" ht="12.75">
      <c r="G107" s="27">
        <f t="shared" si="118"/>
        <v>0</v>
      </c>
      <c r="H107" s="27">
        <f t="shared" si="63"/>
        <v>0</v>
      </c>
      <c r="I107" s="27">
        <f t="shared" si="64"/>
        <v>0</v>
      </c>
      <c r="J107" s="27">
        <f t="shared" si="65"/>
        <v>0</v>
      </c>
      <c r="K107" s="27">
        <f t="shared" si="66"/>
        <v>0</v>
      </c>
      <c r="L107" s="27">
        <f t="shared" si="67"/>
        <v>0</v>
      </c>
      <c r="M107" s="37">
        <f t="shared" si="68"/>
        <v>14.2</v>
      </c>
      <c r="N107" s="37">
        <f t="shared" si="69"/>
        <v>0.4</v>
      </c>
      <c r="O107" s="36">
        <f t="shared" si="117"/>
        <v>34</v>
      </c>
      <c r="P107" s="33">
        <f t="shared" si="70"/>
        <v>13.399999999999999</v>
      </c>
      <c r="Q107" s="27">
        <f t="shared" si="71"/>
        <v>13.799999999999999</v>
      </c>
      <c r="R107" s="27">
        <f t="shared" si="72"/>
        <v>0.4</v>
      </c>
      <c r="S107" s="27">
        <v>2.7</v>
      </c>
      <c r="T107" s="27">
        <v>2.7</v>
      </c>
      <c r="U107" s="27">
        <v>11.4</v>
      </c>
      <c r="V107" s="27">
        <v>11.4</v>
      </c>
      <c r="W107" s="27">
        <v>6.8</v>
      </c>
      <c r="X107" s="27">
        <v>6.8</v>
      </c>
      <c r="Y107" s="27">
        <v>6.8</v>
      </c>
      <c r="Z107" s="27">
        <v>6.8</v>
      </c>
      <c r="AA107" s="27">
        <f t="shared" si="73"/>
        <v>34</v>
      </c>
      <c r="AB107" s="27">
        <v>1.1</v>
      </c>
      <c r="AC107" s="27">
        <v>3.2</v>
      </c>
      <c r="AD107" s="27">
        <v>1.2</v>
      </c>
      <c r="AE107" s="27">
        <v>4.3</v>
      </c>
      <c r="AF107" s="27">
        <v>3</v>
      </c>
      <c r="AG107" s="27">
        <v>3</v>
      </c>
      <c r="AH107" s="27">
        <v>3</v>
      </c>
      <c r="AI107" s="27">
        <f t="shared" si="74"/>
        <v>34</v>
      </c>
      <c r="AJ107" s="27">
        <f t="shared" si="75"/>
        <v>35.1</v>
      </c>
      <c r="AK107" s="27">
        <f t="shared" si="76"/>
        <v>38.3</v>
      </c>
      <c r="AL107" s="27">
        <f t="shared" si="77"/>
        <v>39.5</v>
      </c>
      <c r="AM107" s="27">
        <f t="shared" si="78"/>
        <v>43.8</v>
      </c>
      <c r="AN107" s="27">
        <f t="shared" si="79"/>
        <v>46.8</v>
      </c>
      <c r="AO107" s="27">
        <f t="shared" si="80"/>
        <v>49.8</v>
      </c>
      <c r="AP107" s="27">
        <f t="shared" si="81"/>
        <v>52.8</v>
      </c>
      <c r="AQ107" s="27">
        <f t="shared" si="82"/>
        <v>0</v>
      </c>
      <c r="AR107" s="27">
        <f t="shared" si="83"/>
        <v>0</v>
      </c>
      <c r="AS107" s="27">
        <f t="shared" si="84"/>
        <v>0</v>
      </c>
      <c r="AT107" s="27">
        <f t="shared" si="85"/>
        <v>0</v>
      </c>
      <c r="AU107" s="27">
        <f t="shared" si="86"/>
        <v>0</v>
      </c>
      <c r="AV107" s="27">
        <f t="shared" si="87"/>
        <v>0</v>
      </c>
      <c r="AW107" s="27">
        <f t="shared" si="88"/>
        <v>0</v>
      </c>
      <c r="AX107" s="27">
        <f t="shared" si="89"/>
        <v>0</v>
      </c>
      <c r="AY107" s="27">
        <f t="shared" si="90"/>
        <v>0</v>
      </c>
      <c r="AZ107" s="27">
        <f t="shared" si="91"/>
        <v>0</v>
      </c>
      <c r="BA107" s="27">
        <f t="shared" si="92"/>
        <v>0</v>
      </c>
      <c r="BB107" s="27">
        <f t="shared" si="93"/>
        <v>0</v>
      </c>
      <c r="BC107" s="27">
        <f t="shared" si="94"/>
        <v>0</v>
      </c>
      <c r="BD107" s="27">
        <f t="shared" si="95"/>
        <v>0</v>
      </c>
      <c r="BE107" s="27">
        <f t="shared" si="96"/>
        <v>0</v>
      </c>
      <c r="BF107" s="27">
        <f t="shared" si="97"/>
        <v>0</v>
      </c>
      <c r="BG107" s="27">
        <f t="shared" si="98"/>
        <v>0</v>
      </c>
      <c r="BH107" s="27">
        <f t="shared" si="99"/>
        <v>0</v>
      </c>
      <c r="BI107" s="27">
        <f t="shared" si="100"/>
        <v>0</v>
      </c>
      <c r="BJ107" s="27">
        <f t="shared" si="101"/>
        <v>0</v>
      </c>
      <c r="BK107" s="27">
        <f t="shared" si="102"/>
        <v>0</v>
      </c>
      <c r="BL107" s="27">
        <f t="shared" si="103"/>
        <v>0</v>
      </c>
      <c r="BM107" s="27">
        <f t="shared" si="104"/>
        <v>0</v>
      </c>
      <c r="BN107" s="27">
        <f t="shared" si="105"/>
        <v>0</v>
      </c>
      <c r="BO107" s="27">
        <f t="shared" si="106"/>
        <v>0</v>
      </c>
      <c r="BP107" s="27">
        <f t="shared" si="107"/>
        <v>0</v>
      </c>
      <c r="BQ107" s="27">
        <f t="shared" si="108"/>
        <v>0</v>
      </c>
      <c r="BR107" s="27">
        <f t="shared" si="109"/>
        <v>0</v>
      </c>
      <c r="BS107" s="27">
        <f t="shared" si="110"/>
        <v>0</v>
      </c>
      <c r="BT107" s="27">
        <f t="shared" si="111"/>
        <v>0</v>
      </c>
      <c r="BU107" s="27">
        <f t="shared" si="112"/>
        <v>0</v>
      </c>
      <c r="BV107" s="27">
        <f t="shared" si="113"/>
        <v>0</v>
      </c>
      <c r="BW107" s="29">
        <f t="shared" si="114"/>
        <v>0</v>
      </c>
      <c r="BX107" s="29">
        <f t="shared" si="115"/>
        <v>0</v>
      </c>
      <c r="BY107" s="27">
        <f t="shared" si="116"/>
        <v>0</v>
      </c>
    </row>
    <row r="108" spans="7:77" ht="12.75">
      <c r="G108" s="27">
        <f t="shared" si="118"/>
        <v>0</v>
      </c>
      <c r="H108" s="27">
        <f t="shared" si="63"/>
        <v>0</v>
      </c>
      <c r="I108" s="27">
        <f t="shared" si="64"/>
        <v>0</v>
      </c>
      <c r="J108" s="27">
        <f t="shared" si="65"/>
        <v>0</v>
      </c>
      <c r="K108" s="27">
        <f t="shared" si="66"/>
        <v>0</v>
      </c>
      <c r="L108" s="27">
        <f t="shared" si="67"/>
        <v>0</v>
      </c>
      <c r="M108" s="37">
        <f t="shared" si="68"/>
        <v>14.2</v>
      </c>
      <c r="N108" s="37">
        <f t="shared" si="69"/>
        <v>0.4</v>
      </c>
      <c r="O108" s="36">
        <f t="shared" si="117"/>
        <v>34.5</v>
      </c>
      <c r="P108" s="33">
        <f t="shared" si="70"/>
        <v>13.399999999999999</v>
      </c>
      <c r="Q108" s="27">
        <f t="shared" si="71"/>
        <v>13.799999999999999</v>
      </c>
      <c r="R108" s="27">
        <f t="shared" si="72"/>
        <v>0.4</v>
      </c>
      <c r="S108" s="27">
        <v>2.7</v>
      </c>
      <c r="T108" s="27">
        <v>2.7</v>
      </c>
      <c r="U108" s="27">
        <v>11.4</v>
      </c>
      <c r="V108" s="27">
        <v>11.4</v>
      </c>
      <c r="W108" s="27">
        <v>6.8</v>
      </c>
      <c r="X108" s="27">
        <v>6.8</v>
      </c>
      <c r="Y108" s="27">
        <v>6.8</v>
      </c>
      <c r="Z108" s="27">
        <v>6.8</v>
      </c>
      <c r="AA108" s="27">
        <f t="shared" si="73"/>
        <v>34.5</v>
      </c>
      <c r="AB108" s="27">
        <v>1.1</v>
      </c>
      <c r="AC108" s="27">
        <v>3.2</v>
      </c>
      <c r="AD108" s="27">
        <v>1.2</v>
      </c>
      <c r="AE108" s="27">
        <v>4.3</v>
      </c>
      <c r="AF108" s="27">
        <v>3</v>
      </c>
      <c r="AG108" s="27">
        <v>3</v>
      </c>
      <c r="AH108" s="27">
        <v>3</v>
      </c>
      <c r="AI108" s="27">
        <f t="shared" si="74"/>
        <v>34.5</v>
      </c>
      <c r="AJ108" s="27">
        <f t="shared" si="75"/>
        <v>35.6</v>
      </c>
      <c r="AK108" s="27">
        <f t="shared" si="76"/>
        <v>38.8</v>
      </c>
      <c r="AL108" s="27">
        <f t="shared" si="77"/>
        <v>40</v>
      </c>
      <c r="AM108" s="27">
        <f t="shared" si="78"/>
        <v>44.3</v>
      </c>
      <c r="AN108" s="27">
        <f t="shared" si="79"/>
        <v>47.3</v>
      </c>
      <c r="AO108" s="27">
        <f t="shared" si="80"/>
        <v>50.3</v>
      </c>
      <c r="AP108" s="27">
        <f t="shared" si="81"/>
        <v>53.3</v>
      </c>
      <c r="AQ108" s="27">
        <f t="shared" si="82"/>
        <v>0</v>
      </c>
      <c r="AR108" s="27">
        <f t="shared" si="83"/>
        <v>0</v>
      </c>
      <c r="AS108" s="27">
        <f t="shared" si="84"/>
        <v>0</v>
      </c>
      <c r="AT108" s="27">
        <f t="shared" si="85"/>
        <v>0</v>
      </c>
      <c r="AU108" s="27">
        <f t="shared" si="86"/>
        <v>0</v>
      </c>
      <c r="AV108" s="27">
        <f t="shared" si="87"/>
        <v>0</v>
      </c>
      <c r="AW108" s="27">
        <f t="shared" si="88"/>
        <v>0</v>
      </c>
      <c r="AX108" s="27">
        <f t="shared" si="89"/>
        <v>0</v>
      </c>
      <c r="AY108" s="27">
        <f t="shared" si="90"/>
        <v>0</v>
      </c>
      <c r="AZ108" s="27">
        <f t="shared" si="91"/>
        <v>0</v>
      </c>
      <c r="BA108" s="27">
        <f t="shared" si="92"/>
        <v>0</v>
      </c>
      <c r="BB108" s="27">
        <f t="shared" si="93"/>
        <v>0</v>
      </c>
      <c r="BC108" s="27">
        <f t="shared" si="94"/>
        <v>0</v>
      </c>
      <c r="BD108" s="27">
        <f t="shared" si="95"/>
        <v>0</v>
      </c>
      <c r="BE108" s="27">
        <f t="shared" si="96"/>
        <v>0</v>
      </c>
      <c r="BF108" s="27">
        <f t="shared" si="97"/>
        <v>0</v>
      </c>
      <c r="BG108" s="27">
        <f t="shared" si="98"/>
        <v>0</v>
      </c>
      <c r="BH108" s="27">
        <f t="shared" si="99"/>
        <v>0</v>
      </c>
      <c r="BI108" s="27">
        <f t="shared" si="100"/>
        <v>0</v>
      </c>
      <c r="BJ108" s="27">
        <f t="shared" si="101"/>
        <v>0</v>
      </c>
      <c r="BK108" s="27">
        <f t="shared" si="102"/>
        <v>0</v>
      </c>
      <c r="BL108" s="27">
        <f t="shared" si="103"/>
        <v>0</v>
      </c>
      <c r="BM108" s="27">
        <f t="shared" si="104"/>
        <v>0</v>
      </c>
      <c r="BN108" s="27">
        <f t="shared" si="105"/>
        <v>0</v>
      </c>
      <c r="BO108" s="27">
        <f t="shared" si="106"/>
        <v>0</v>
      </c>
      <c r="BP108" s="27">
        <f t="shared" si="107"/>
        <v>0</v>
      </c>
      <c r="BQ108" s="27">
        <f t="shared" si="108"/>
        <v>0</v>
      </c>
      <c r="BR108" s="27">
        <f t="shared" si="109"/>
        <v>0</v>
      </c>
      <c r="BS108" s="27">
        <f t="shared" si="110"/>
        <v>0</v>
      </c>
      <c r="BT108" s="27">
        <f t="shared" si="111"/>
        <v>0</v>
      </c>
      <c r="BU108" s="27">
        <f t="shared" si="112"/>
        <v>0</v>
      </c>
      <c r="BV108" s="27">
        <f t="shared" si="113"/>
        <v>0</v>
      </c>
      <c r="BW108" s="29">
        <f t="shared" si="114"/>
        <v>0</v>
      </c>
      <c r="BX108" s="29">
        <f t="shared" si="115"/>
        <v>0</v>
      </c>
      <c r="BY108" s="27">
        <f t="shared" si="116"/>
        <v>0</v>
      </c>
    </row>
    <row r="109" spans="7:77" ht="12.75">
      <c r="G109" s="27">
        <f t="shared" si="118"/>
        <v>0</v>
      </c>
      <c r="H109" s="27">
        <f t="shared" si="63"/>
        <v>0</v>
      </c>
      <c r="I109" s="27">
        <f t="shared" si="64"/>
        <v>0</v>
      </c>
      <c r="J109" s="27">
        <f t="shared" si="65"/>
        <v>0</v>
      </c>
      <c r="K109" s="27">
        <f t="shared" si="66"/>
        <v>0</v>
      </c>
      <c r="L109" s="27">
        <f t="shared" si="67"/>
        <v>0</v>
      </c>
      <c r="M109" s="37">
        <f t="shared" si="68"/>
        <v>14.2</v>
      </c>
      <c r="N109" s="37">
        <f t="shared" si="69"/>
        <v>0.4</v>
      </c>
      <c r="O109" s="36">
        <f t="shared" si="117"/>
        <v>35</v>
      </c>
      <c r="P109" s="33">
        <f t="shared" si="70"/>
        <v>13.399999999999999</v>
      </c>
      <c r="Q109" s="27">
        <f t="shared" si="71"/>
        <v>13.799999999999999</v>
      </c>
      <c r="R109" s="27">
        <f t="shared" si="72"/>
        <v>0.4</v>
      </c>
      <c r="S109" s="27">
        <v>2.7</v>
      </c>
      <c r="T109" s="27">
        <v>2.7</v>
      </c>
      <c r="U109" s="27">
        <v>11.4</v>
      </c>
      <c r="V109" s="27">
        <v>11.4</v>
      </c>
      <c r="W109" s="27">
        <v>6.8</v>
      </c>
      <c r="X109" s="27">
        <v>6.8</v>
      </c>
      <c r="Y109" s="27">
        <v>6.8</v>
      </c>
      <c r="Z109" s="27">
        <v>6.8</v>
      </c>
      <c r="AA109" s="27">
        <f t="shared" si="73"/>
        <v>35</v>
      </c>
      <c r="AB109" s="27">
        <v>1.1</v>
      </c>
      <c r="AC109" s="27">
        <v>3.2</v>
      </c>
      <c r="AD109" s="27">
        <v>1.2</v>
      </c>
      <c r="AE109" s="27">
        <v>4.3</v>
      </c>
      <c r="AF109" s="27">
        <v>3</v>
      </c>
      <c r="AG109" s="27">
        <v>3</v>
      </c>
      <c r="AH109" s="27">
        <v>3</v>
      </c>
      <c r="AI109" s="27">
        <f t="shared" si="74"/>
        <v>35</v>
      </c>
      <c r="AJ109" s="27">
        <f t="shared" si="75"/>
        <v>36.1</v>
      </c>
      <c r="AK109" s="27">
        <f t="shared" si="76"/>
        <v>39.3</v>
      </c>
      <c r="AL109" s="27">
        <f t="shared" si="77"/>
        <v>40.5</v>
      </c>
      <c r="AM109" s="27">
        <f t="shared" si="78"/>
        <v>44.8</v>
      </c>
      <c r="AN109" s="27">
        <f t="shared" si="79"/>
        <v>47.8</v>
      </c>
      <c r="AO109" s="27">
        <f t="shared" si="80"/>
        <v>50.8</v>
      </c>
      <c r="AP109" s="27">
        <f t="shared" si="81"/>
        <v>53.8</v>
      </c>
      <c r="AQ109" s="27">
        <f t="shared" si="82"/>
        <v>0</v>
      </c>
      <c r="AR109" s="27">
        <f t="shared" si="83"/>
        <v>0</v>
      </c>
      <c r="AS109" s="27">
        <f t="shared" si="84"/>
        <v>0</v>
      </c>
      <c r="AT109" s="27">
        <f t="shared" si="85"/>
        <v>0</v>
      </c>
      <c r="AU109" s="27">
        <f t="shared" si="86"/>
        <v>0</v>
      </c>
      <c r="AV109" s="27">
        <f t="shared" si="87"/>
        <v>0</v>
      </c>
      <c r="AW109" s="27">
        <f t="shared" si="88"/>
        <v>0</v>
      </c>
      <c r="AX109" s="27">
        <f t="shared" si="89"/>
        <v>0</v>
      </c>
      <c r="AY109" s="27">
        <f t="shared" si="90"/>
        <v>0</v>
      </c>
      <c r="AZ109" s="27">
        <f t="shared" si="91"/>
        <v>0</v>
      </c>
      <c r="BA109" s="27">
        <f t="shared" si="92"/>
        <v>0</v>
      </c>
      <c r="BB109" s="27">
        <f t="shared" si="93"/>
        <v>0</v>
      </c>
      <c r="BC109" s="27">
        <f t="shared" si="94"/>
        <v>0</v>
      </c>
      <c r="BD109" s="27">
        <f t="shared" si="95"/>
        <v>0</v>
      </c>
      <c r="BE109" s="27">
        <f t="shared" si="96"/>
        <v>0</v>
      </c>
      <c r="BF109" s="27">
        <f t="shared" si="97"/>
        <v>0</v>
      </c>
      <c r="BG109" s="27">
        <f t="shared" si="98"/>
        <v>0</v>
      </c>
      <c r="BH109" s="27">
        <f t="shared" si="99"/>
        <v>0</v>
      </c>
      <c r="BI109" s="27">
        <f t="shared" si="100"/>
        <v>0</v>
      </c>
      <c r="BJ109" s="27">
        <f t="shared" si="101"/>
        <v>0</v>
      </c>
      <c r="BK109" s="27">
        <f t="shared" si="102"/>
        <v>0</v>
      </c>
      <c r="BL109" s="27">
        <f t="shared" si="103"/>
        <v>0</v>
      </c>
      <c r="BM109" s="27">
        <f t="shared" si="104"/>
        <v>0</v>
      </c>
      <c r="BN109" s="27">
        <f t="shared" si="105"/>
        <v>0</v>
      </c>
      <c r="BO109" s="27">
        <f t="shared" si="106"/>
        <v>0</v>
      </c>
      <c r="BP109" s="27">
        <f t="shared" si="107"/>
        <v>0</v>
      </c>
      <c r="BQ109" s="27">
        <f t="shared" si="108"/>
        <v>0</v>
      </c>
      <c r="BR109" s="27">
        <f t="shared" si="109"/>
        <v>0</v>
      </c>
      <c r="BS109" s="27">
        <f t="shared" si="110"/>
        <v>0</v>
      </c>
      <c r="BT109" s="27">
        <f t="shared" si="111"/>
        <v>0</v>
      </c>
      <c r="BU109" s="27">
        <f t="shared" si="112"/>
        <v>0</v>
      </c>
      <c r="BV109" s="27">
        <f t="shared" si="113"/>
        <v>0</v>
      </c>
      <c r="BW109" s="29">
        <f t="shared" si="114"/>
        <v>0</v>
      </c>
      <c r="BX109" s="29">
        <f t="shared" si="115"/>
        <v>0</v>
      </c>
      <c r="BY109" s="27">
        <f t="shared" si="116"/>
        <v>0</v>
      </c>
    </row>
    <row r="110" spans="7:77" ht="12.75">
      <c r="G110" s="27">
        <f t="shared" si="118"/>
        <v>0</v>
      </c>
      <c r="H110" s="27">
        <f t="shared" si="63"/>
        <v>0</v>
      </c>
      <c r="I110" s="27">
        <f t="shared" si="64"/>
        <v>0</v>
      </c>
      <c r="J110" s="27">
        <f t="shared" si="65"/>
        <v>0</v>
      </c>
      <c r="K110" s="27">
        <f t="shared" si="66"/>
        <v>0</v>
      </c>
      <c r="L110" s="27">
        <f t="shared" si="67"/>
        <v>0</v>
      </c>
      <c r="M110" s="37">
        <f t="shared" si="68"/>
        <v>14.2</v>
      </c>
      <c r="N110" s="37">
        <f t="shared" si="69"/>
        <v>0.4</v>
      </c>
      <c r="O110" s="36">
        <f t="shared" si="117"/>
        <v>35.5</v>
      </c>
      <c r="P110" s="33">
        <f t="shared" si="70"/>
        <v>13.399999999999999</v>
      </c>
      <c r="Q110" s="27">
        <f t="shared" si="71"/>
        <v>13.799999999999999</v>
      </c>
      <c r="R110" s="27">
        <f t="shared" si="72"/>
        <v>0.4</v>
      </c>
      <c r="S110" s="27">
        <v>2.7</v>
      </c>
      <c r="T110" s="27">
        <v>2.7</v>
      </c>
      <c r="U110" s="27">
        <v>11.4</v>
      </c>
      <c r="V110" s="27">
        <v>11.4</v>
      </c>
      <c r="W110" s="27">
        <v>6.8</v>
      </c>
      <c r="X110" s="27">
        <v>6.8</v>
      </c>
      <c r="Y110" s="27">
        <v>6.8</v>
      </c>
      <c r="Z110" s="27">
        <v>6.8</v>
      </c>
      <c r="AA110" s="27">
        <f t="shared" si="73"/>
        <v>35.5</v>
      </c>
      <c r="AB110" s="27">
        <v>1.1</v>
      </c>
      <c r="AC110" s="27">
        <v>3.2</v>
      </c>
      <c r="AD110" s="27">
        <v>1.2</v>
      </c>
      <c r="AE110" s="27">
        <v>4.3</v>
      </c>
      <c r="AF110" s="27">
        <v>3</v>
      </c>
      <c r="AG110" s="27">
        <v>3</v>
      </c>
      <c r="AH110" s="27">
        <v>3</v>
      </c>
      <c r="AI110" s="27">
        <f t="shared" si="74"/>
        <v>35.5</v>
      </c>
      <c r="AJ110" s="27">
        <f t="shared" si="75"/>
        <v>36.6</v>
      </c>
      <c r="AK110" s="27">
        <f t="shared" si="76"/>
        <v>39.8</v>
      </c>
      <c r="AL110" s="27">
        <f t="shared" si="77"/>
        <v>41</v>
      </c>
      <c r="AM110" s="27">
        <f t="shared" si="78"/>
        <v>45.3</v>
      </c>
      <c r="AN110" s="27">
        <f t="shared" si="79"/>
        <v>48.3</v>
      </c>
      <c r="AO110" s="27">
        <f t="shared" si="80"/>
        <v>51.3</v>
      </c>
      <c r="AP110" s="27">
        <f t="shared" si="81"/>
        <v>54.3</v>
      </c>
      <c r="AQ110" s="27">
        <f t="shared" si="82"/>
        <v>0</v>
      </c>
      <c r="AR110" s="27">
        <f t="shared" si="83"/>
        <v>0</v>
      </c>
      <c r="AS110" s="27">
        <f t="shared" si="84"/>
        <v>0</v>
      </c>
      <c r="AT110" s="27">
        <f t="shared" si="85"/>
        <v>0</v>
      </c>
      <c r="AU110" s="27">
        <f t="shared" si="86"/>
        <v>0</v>
      </c>
      <c r="AV110" s="27">
        <f t="shared" si="87"/>
        <v>0</v>
      </c>
      <c r="AW110" s="27">
        <f t="shared" si="88"/>
        <v>0</v>
      </c>
      <c r="AX110" s="27">
        <f t="shared" si="89"/>
        <v>0</v>
      </c>
      <c r="AY110" s="27">
        <f t="shared" si="90"/>
        <v>0</v>
      </c>
      <c r="AZ110" s="27">
        <f t="shared" si="91"/>
        <v>0</v>
      </c>
      <c r="BA110" s="27">
        <f t="shared" si="92"/>
        <v>0</v>
      </c>
      <c r="BB110" s="27">
        <f t="shared" si="93"/>
        <v>0</v>
      </c>
      <c r="BC110" s="27">
        <f t="shared" si="94"/>
        <v>0</v>
      </c>
      <c r="BD110" s="27">
        <f t="shared" si="95"/>
        <v>0</v>
      </c>
      <c r="BE110" s="27">
        <f t="shared" si="96"/>
        <v>0</v>
      </c>
      <c r="BF110" s="27">
        <f t="shared" si="97"/>
        <v>0</v>
      </c>
      <c r="BG110" s="27">
        <f t="shared" si="98"/>
        <v>0</v>
      </c>
      <c r="BH110" s="27">
        <f t="shared" si="99"/>
        <v>0</v>
      </c>
      <c r="BI110" s="27">
        <f t="shared" si="100"/>
        <v>0</v>
      </c>
      <c r="BJ110" s="27">
        <f t="shared" si="101"/>
        <v>0</v>
      </c>
      <c r="BK110" s="27">
        <f t="shared" si="102"/>
        <v>0</v>
      </c>
      <c r="BL110" s="27">
        <f t="shared" si="103"/>
        <v>0</v>
      </c>
      <c r="BM110" s="27">
        <f t="shared" si="104"/>
        <v>0</v>
      </c>
      <c r="BN110" s="27">
        <f t="shared" si="105"/>
        <v>0</v>
      </c>
      <c r="BO110" s="27">
        <f t="shared" si="106"/>
        <v>0</v>
      </c>
      <c r="BP110" s="27">
        <f t="shared" si="107"/>
        <v>0</v>
      </c>
      <c r="BQ110" s="27">
        <f t="shared" si="108"/>
        <v>0</v>
      </c>
      <c r="BR110" s="27">
        <f t="shared" si="109"/>
        <v>0</v>
      </c>
      <c r="BS110" s="27">
        <f t="shared" si="110"/>
        <v>0</v>
      </c>
      <c r="BT110" s="27">
        <f t="shared" si="111"/>
        <v>0</v>
      </c>
      <c r="BU110" s="27">
        <f t="shared" si="112"/>
        <v>0</v>
      </c>
      <c r="BV110" s="27">
        <f t="shared" si="113"/>
        <v>0</v>
      </c>
      <c r="BW110" s="29">
        <f t="shared" si="114"/>
        <v>0</v>
      </c>
      <c r="BX110" s="29">
        <f t="shared" si="115"/>
        <v>0</v>
      </c>
      <c r="BY110" s="27">
        <f t="shared" si="116"/>
        <v>0</v>
      </c>
    </row>
    <row r="111" spans="7:77" ht="12.75">
      <c r="G111" s="27">
        <f t="shared" si="118"/>
        <v>0</v>
      </c>
      <c r="H111" s="27">
        <f t="shared" si="63"/>
        <v>0</v>
      </c>
      <c r="I111" s="27">
        <f t="shared" si="64"/>
        <v>0</v>
      </c>
      <c r="J111" s="27">
        <f t="shared" si="65"/>
        <v>0</v>
      </c>
      <c r="K111" s="27">
        <f t="shared" si="66"/>
        <v>0</v>
      </c>
      <c r="L111" s="27">
        <f t="shared" si="67"/>
        <v>0</v>
      </c>
      <c r="M111" s="37">
        <f t="shared" si="68"/>
        <v>14.2</v>
      </c>
      <c r="N111" s="37">
        <f t="shared" si="69"/>
        <v>0.4</v>
      </c>
      <c r="O111" s="36">
        <f t="shared" si="117"/>
        <v>36</v>
      </c>
      <c r="P111" s="33">
        <f t="shared" si="70"/>
        <v>13.399999999999999</v>
      </c>
      <c r="Q111" s="27">
        <f t="shared" si="71"/>
        <v>13.799999999999999</v>
      </c>
      <c r="R111" s="27">
        <f t="shared" si="72"/>
        <v>0.4</v>
      </c>
      <c r="S111" s="27">
        <v>2.7</v>
      </c>
      <c r="T111" s="27">
        <v>2.7</v>
      </c>
      <c r="U111" s="27">
        <v>11.4</v>
      </c>
      <c r="V111" s="27">
        <v>11.4</v>
      </c>
      <c r="W111" s="27">
        <v>6.8</v>
      </c>
      <c r="X111" s="27">
        <v>6.8</v>
      </c>
      <c r="Y111" s="27">
        <v>6.8</v>
      </c>
      <c r="Z111" s="27">
        <v>6.8</v>
      </c>
      <c r="AA111" s="27">
        <f t="shared" si="73"/>
        <v>36</v>
      </c>
      <c r="AB111" s="27">
        <v>1.1</v>
      </c>
      <c r="AC111" s="27">
        <v>3.2</v>
      </c>
      <c r="AD111" s="27">
        <v>1.2</v>
      </c>
      <c r="AE111" s="27">
        <v>4.3</v>
      </c>
      <c r="AF111" s="27">
        <v>3</v>
      </c>
      <c r="AG111" s="27">
        <v>3</v>
      </c>
      <c r="AH111" s="27">
        <v>3</v>
      </c>
      <c r="AI111" s="27">
        <f t="shared" si="74"/>
        <v>36</v>
      </c>
      <c r="AJ111" s="27">
        <f t="shared" si="75"/>
        <v>37.1</v>
      </c>
      <c r="AK111" s="27">
        <f t="shared" si="76"/>
        <v>40.3</v>
      </c>
      <c r="AL111" s="27">
        <f t="shared" si="77"/>
        <v>41.5</v>
      </c>
      <c r="AM111" s="27">
        <f t="shared" si="78"/>
        <v>45.8</v>
      </c>
      <c r="AN111" s="27">
        <f t="shared" si="79"/>
        <v>48.8</v>
      </c>
      <c r="AO111" s="27">
        <f t="shared" si="80"/>
        <v>51.8</v>
      </c>
      <c r="AP111" s="27">
        <f t="shared" si="81"/>
        <v>54.8</v>
      </c>
      <c r="AQ111" s="27">
        <f t="shared" si="82"/>
        <v>0</v>
      </c>
      <c r="AR111" s="27">
        <f t="shared" si="83"/>
        <v>0</v>
      </c>
      <c r="AS111" s="27">
        <f t="shared" si="84"/>
        <v>0</v>
      </c>
      <c r="AT111" s="27">
        <f t="shared" si="85"/>
        <v>0</v>
      </c>
      <c r="AU111" s="27">
        <f t="shared" si="86"/>
        <v>0</v>
      </c>
      <c r="AV111" s="27">
        <f t="shared" si="87"/>
        <v>0</v>
      </c>
      <c r="AW111" s="27">
        <f t="shared" si="88"/>
        <v>0</v>
      </c>
      <c r="AX111" s="27">
        <f t="shared" si="89"/>
        <v>0</v>
      </c>
      <c r="AY111" s="27">
        <f t="shared" si="90"/>
        <v>0</v>
      </c>
      <c r="AZ111" s="27">
        <f t="shared" si="91"/>
        <v>0</v>
      </c>
      <c r="BA111" s="27">
        <f t="shared" si="92"/>
        <v>0</v>
      </c>
      <c r="BB111" s="27">
        <f t="shared" si="93"/>
        <v>0</v>
      </c>
      <c r="BC111" s="27">
        <f t="shared" si="94"/>
        <v>0</v>
      </c>
      <c r="BD111" s="27">
        <f t="shared" si="95"/>
        <v>0</v>
      </c>
      <c r="BE111" s="27">
        <f t="shared" si="96"/>
        <v>0</v>
      </c>
      <c r="BF111" s="27">
        <f t="shared" si="97"/>
        <v>0</v>
      </c>
      <c r="BG111" s="27">
        <f t="shared" si="98"/>
        <v>0</v>
      </c>
      <c r="BH111" s="27">
        <f t="shared" si="99"/>
        <v>0</v>
      </c>
      <c r="BI111" s="27">
        <f t="shared" si="100"/>
        <v>0</v>
      </c>
      <c r="BJ111" s="27">
        <f t="shared" si="101"/>
        <v>0</v>
      </c>
      <c r="BK111" s="27">
        <f t="shared" si="102"/>
        <v>0</v>
      </c>
      <c r="BL111" s="27">
        <f t="shared" si="103"/>
        <v>0</v>
      </c>
      <c r="BM111" s="27">
        <f t="shared" si="104"/>
        <v>0</v>
      </c>
      <c r="BN111" s="27">
        <f t="shared" si="105"/>
        <v>0</v>
      </c>
      <c r="BO111" s="27">
        <f t="shared" si="106"/>
        <v>0</v>
      </c>
      <c r="BP111" s="27">
        <f t="shared" si="107"/>
        <v>0</v>
      </c>
      <c r="BQ111" s="27">
        <f t="shared" si="108"/>
        <v>0</v>
      </c>
      <c r="BR111" s="27">
        <f t="shared" si="109"/>
        <v>0</v>
      </c>
      <c r="BS111" s="27">
        <f t="shared" si="110"/>
        <v>0</v>
      </c>
      <c r="BT111" s="27">
        <f t="shared" si="111"/>
        <v>0</v>
      </c>
      <c r="BU111" s="27">
        <f t="shared" si="112"/>
        <v>0</v>
      </c>
      <c r="BV111" s="27">
        <f t="shared" si="113"/>
        <v>0</v>
      </c>
      <c r="BW111" s="29">
        <f t="shared" si="114"/>
        <v>0</v>
      </c>
      <c r="BX111" s="29">
        <f t="shared" si="115"/>
        <v>0</v>
      </c>
      <c r="BY111" s="27">
        <f t="shared" si="116"/>
        <v>0</v>
      </c>
    </row>
    <row r="112" spans="7:77" ht="12.75">
      <c r="G112" s="27">
        <f t="shared" si="118"/>
        <v>0</v>
      </c>
      <c r="H112" s="27">
        <f t="shared" si="63"/>
        <v>0</v>
      </c>
      <c r="I112" s="27">
        <f t="shared" si="64"/>
        <v>0</v>
      </c>
      <c r="J112" s="27">
        <f t="shared" si="65"/>
        <v>0</v>
      </c>
      <c r="K112" s="27">
        <f t="shared" si="66"/>
        <v>0</v>
      </c>
      <c r="L112" s="27">
        <f t="shared" si="67"/>
        <v>0</v>
      </c>
      <c r="M112" s="37">
        <f t="shared" si="68"/>
        <v>14.2</v>
      </c>
      <c r="N112" s="37">
        <f t="shared" si="69"/>
        <v>0.4</v>
      </c>
      <c r="O112" s="36">
        <f t="shared" si="117"/>
        <v>36.5</v>
      </c>
      <c r="P112" s="33">
        <f t="shared" si="70"/>
        <v>13.399999999999999</v>
      </c>
      <c r="Q112" s="27">
        <f t="shared" si="71"/>
        <v>13.799999999999999</v>
      </c>
      <c r="R112" s="27">
        <f t="shared" si="72"/>
        <v>0.4</v>
      </c>
      <c r="S112" s="27">
        <v>2.7</v>
      </c>
      <c r="T112" s="27">
        <v>2.7</v>
      </c>
      <c r="U112" s="27">
        <v>11.4</v>
      </c>
      <c r="V112" s="27">
        <v>11.4</v>
      </c>
      <c r="W112" s="27">
        <v>6.8</v>
      </c>
      <c r="X112" s="27">
        <v>6.8</v>
      </c>
      <c r="Y112" s="27">
        <v>6.8</v>
      </c>
      <c r="Z112" s="27">
        <v>6.8</v>
      </c>
      <c r="AA112" s="27">
        <f t="shared" si="73"/>
        <v>36.5</v>
      </c>
      <c r="AB112" s="27">
        <v>1.1</v>
      </c>
      <c r="AC112" s="27">
        <v>3.2</v>
      </c>
      <c r="AD112" s="27">
        <v>1.2</v>
      </c>
      <c r="AE112" s="27">
        <v>4.3</v>
      </c>
      <c r="AF112" s="27">
        <v>3</v>
      </c>
      <c r="AG112" s="27">
        <v>3</v>
      </c>
      <c r="AH112" s="27">
        <v>3</v>
      </c>
      <c r="AI112" s="27">
        <f t="shared" si="74"/>
        <v>36.5</v>
      </c>
      <c r="AJ112" s="27">
        <f t="shared" si="75"/>
        <v>37.6</v>
      </c>
      <c r="AK112" s="27">
        <f t="shared" si="76"/>
        <v>40.8</v>
      </c>
      <c r="AL112" s="27">
        <f t="shared" si="77"/>
        <v>42</v>
      </c>
      <c r="AM112" s="27">
        <f t="shared" si="78"/>
        <v>46.3</v>
      </c>
      <c r="AN112" s="27">
        <f t="shared" si="79"/>
        <v>49.3</v>
      </c>
      <c r="AO112" s="27">
        <f t="shared" si="80"/>
        <v>52.3</v>
      </c>
      <c r="AP112" s="27">
        <f t="shared" si="81"/>
        <v>55.3</v>
      </c>
      <c r="AQ112" s="27">
        <f t="shared" si="82"/>
        <v>0</v>
      </c>
      <c r="AR112" s="27">
        <f t="shared" si="83"/>
        <v>0</v>
      </c>
      <c r="AS112" s="27">
        <f t="shared" si="84"/>
        <v>0</v>
      </c>
      <c r="AT112" s="27">
        <f t="shared" si="85"/>
        <v>0</v>
      </c>
      <c r="AU112" s="27">
        <f t="shared" si="86"/>
        <v>0</v>
      </c>
      <c r="AV112" s="27">
        <f t="shared" si="87"/>
        <v>0</v>
      </c>
      <c r="AW112" s="27">
        <f t="shared" si="88"/>
        <v>0</v>
      </c>
      <c r="AX112" s="27">
        <f t="shared" si="89"/>
        <v>0</v>
      </c>
      <c r="AY112" s="27">
        <f t="shared" si="90"/>
        <v>0</v>
      </c>
      <c r="AZ112" s="27">
        <f t="shared" si="91"/>
        <v>0</v>
      </c>
      <c r="BA112" s="27">
        <f t="shared" si="92"/>
        <v>0</v>
      </c>
      <c r="BB112" s="27">
        <f t="shared" si="93"/>
        <v>0</v>
      </c>
      <c r="BC112" s="27">
        <f t="shared" si="94"/>
        <v>0</v>
      </c>
      <c r="BD112" s="27">
        <f t="shared" si="95"/>
        <v>0</v>
      </c>
      <c r="BE112" s="27">
        <f t="shared" si="96"/>
        <v>0</v>
      </c>
      <c r="BF112" s="27">
        <f t="shared" si="97"/>
        <v>0</v>
      </c>
      <c r="BG112" s="27">
        <f t="shared" si="98"/>
        <v>0</v>
      </c>
      <c r="BH112" s="27">
        <f t="shared" si="99"/>
        <v>0</v>
      </c>
      <c r="BI112" s="27">
        <f t="shared" si="100"/>
        <v>0</v>
      </c>
      <c r="BJ112" s="27">
        <f t="shared" si="101"/>
        <v>0</v>
      </c>
      <c r="BK112" s="27">
        <f t="shared" si="102"/>
        <v>0</v>
      </c>
      <c r="BL112" s="27">
        <f t="shared" si="103"/>
        <v>0</v>
      </c>
      <c r="BM112" s="27">
        <f t="shared" si="104"/>
        <v>0</v>
      </c>
      <c r="BN112" s="27">
        <f t="shared" si="105"/>
        <v>0</v>
      </c>
      <c r="BO112" s="27">
        <f t="shared" si="106"/>
        <v>0</v>
      </c>
      <c r="BP112" s="27">
        <f t="shared" si="107"/>
        <v>0</v>
      </c>
      <c r="BQ112" s="27">
        <f t="shared" si="108"/>
        <v>0</v>
      </c>
      <c r="BR112" s="27">
        <f t="shared" si="109"/>
        <v>0</v>
      </c>
      <c r="BS112" s="27">
        <f t="shared" si="110"/>
        <v>0</v>
      </c>
      <c r="BT112" s="27">
        <f t="shared" si="111"/>
        <v>0</v>
      </c>
      <c r="BU112" s="27">
        <f t="shared" si="112"/>
        <v>0</v>
      </c>
      <c r="BV112" s="27">
        <f t="shared" si="113"/>
        <v>0</v>
      </c>
      <c r="BW112" s="29">
        <f t="shared" si="114"/>
        <v>0</v>
      </c>
      <c r="BX112" s="29">
        <f t="shared" si="115"/>
        <v>0</v>
      </c>
      <c r="BY112" s="27">
        <f t="shared" si="116"/>
        <v>0</v>
      </c>
    </row>
    <row r="113" spans="7:77" ht="12.75">
      <c r="G113" s="27">
        <f t="shared" si="118"/>
        <v>0</v>
      </c>
      <c r="H113" s="27">
        <f t="shared" si="63"/>
        <v>0</v>
      </c>
      <c r="I113" s="27">
        <f t="shared" si="64"/>
        <v>0</v>
      </c>
      <c r="J113" s="27">
        <f t="shared" si="65"/>
        <v>0</v>
      </c>
      <c r="K113" s="27">
        <f t="shared" si="66"/>
        <v>0</v>
      </c>
      <c r="L113" s="27">
        <f t="shared" si="67"/>
        <v>0</v>
      </c>
      <c r="M113" s="37">
        <f t="shared" si="68"/>
        <v>14.2</v>
      </c>
      <c r="N113" s="37">
        <f t="shared" si="69"/>
        <v>0.4</v>
      </c>
      <c r="O113" s="36">
        <f t="shared" si="117"/>
        <v>37</v>
      </c>
      <c r="P113" s="33">
        <f t="shared" si="70"/>
        <v>13.399999999999999</v>
      </c>
      <c r="Q113" s="27">
        <f t="shared" si="71"/>
        <v>13.799999999999999</v>
      </c>
      <c r="R113" s="27">
        <f t="shared" si="72"/>
        <v>0.4</v>
      </c>
      <c r="S113" s="27">
        <v>2.7</v>
      </c>
      <c r="T113" s="27">
        <v>2.7</v>
      </c>
      <c r="U113" s="27">
        <v>11.4</v>
      </c>
      <c r="V113" s="27">
        <v>11.4</v>
      </c>
      <c r="W113" s="27">
        <v>6.8</v>
      </c>
      <c r="X113" s="27">
        <v>6.8</v>
      </c>
      <c r="Y113" s="27">
        <v>6.8</v>
      </c>
      <c r="Z113" s="27">
        <v>6.8</v>
      </c>
      <c r="AA113" s="27">
        <f t="shared" si="73"/>
        <v>37</v>
      </c>
      <c r="AB113" s="27">
        <v>1.1</v>
      </c>
      <c r="AC113" s="27">
        <v>3.2</v>
      </c>
      <c r="AD113" s="27">
        <v>1.2</v>
      </c>
      <c r="AE113" s="27">
        <v>4.3</v>
      </c>
      <c r="AF113" s="27">
        <v>3</v>
      </c>
      <c r="AG113" s="27">
        <v>3</v>
      </c>
      <c r="AH113" s="27">
        <v>3</v>
      </c>
      <c r="AI113" s="27">
        <f t="shared" si="74"/>
        <v>37</v>
      </c>
      <c r="AJ113" s="27">
        <f t="shared" si="75"/>
        <v>38.1</v>
      </c>
      <c r="AK113" s="27">
        <f t="shared" si="76"/>
        <v>41.3</v>
      </c>
      <c r="AL113" s="27">
        <f t="shared" si="77"/>
        <v>42.5</v>
      </c>
      <c r="AM113" s="27">
        <f t="shared" si="78"/>
        <v>46.8</v>
      </c>
      <c r="AN113" s="27">
        <f t="shared" si="79"/>
        <v>49.8</v>
      </c>
      <c r="AO113" s="27">
        <f t="shared" si="80"/>
        <v>52.8</v>
      </c>
      <c r="AP113" s="27">
        <f t="shared" si="81"/>
        <v>55.8</v>
      </c>
      <c r="AQ113" s="27">
        <f t="shared" si="82"/>
        <v>0</v>
      </c>
      <c r="AR113" s="27">
        <f t="shared" si="83"/>
        <v>0</v>
      </c>
      <c r="AS113" s="27">
        <f t="shared" si="84"/>
        <v>0</v>
      </c>
      <c r="AT113" s="27">
        <f t="shared" si="85"/>
        <v>0</v>
      </c>
      <c r="AU113" s="27">
        <f t="shared" si="86"/>
        <v>0</v>
      </c>
      <c r="AV113" s="27">
        <f t="shared" si="87"/>
        <v>0</v>
      </c>
      <c r="AW113" s="27">
        <f t="shared" si="88"/>
        <v>0</v>
      </c>
      <c r="AX113" s="27">
        <f t="shared" si="89"/>
        <v>0</v>
      </c>
      <c r="AY113" s="27">
        <f t="shared" si="90"/>
        <v>0</v>
      </c>
      <c r="AZ113" s="27">
        <f t="shared" si="91"/>
        <v>0</v>
      </c>
      <c r="BA113" s="27">
        <f t="shared" si="92"/>
        <v>0</v>
      </c>
      <c r="BB113" s="27">
        <f t="shared" si="93"/>
        <v>0</v>
      </c>
      <c r="BC113" s="27">
        <f t="shared" si="94"/>
        <v>0</v>
      </c>
      <c r="BD113" s="27">
        <f t="shared" si="95"/>
        <v>0</v>
      </c>
      <c r="BE113" s="27">
        <f t="shared" si="96"/>
        <v>0</v>
      </c>
      <c r="BF113" s="27">
        <f t="shared" si="97"/>
        <v>0</v>
      </c>
      <c r="BG113" s="27">
        <f t="shared" si="98"/>
        <v>0</v>
      </c>
      <c r="BH113" s="27">
        <f t="shared" si="99"/>
        <v>0</v>
      </c>
      <c r="BI113" s="27">
        <f t="shared" si="100"/>
        <v>0</v>
      </c>
      <c r="BJ113" s="27">
        <f t="shared" si="101"/>
        <v>0</v>
      </c>
      <c r="BK113" s="27">
        <f t="shared" si="102"/>
        <v>0</v>
      </c>
      <c r="BL113" s="27">
        <f t="shared" si="103"/>
        <v>0</v>
      </c>
      <c r="BM113" s="27">
        <f t="shared" si="104"/>
        <v>0</v>
      </c>
      <c r="BN113" s="27">
        <f t="shared" si="105"/>
        <v>0</v>
      </c>
      <c r="BO113" s="27">
        <f t="shared" si="106"/>
        <v>0</v>
      </c>
      <c r="BP113" s="27">
        <f t="shared" si="107"/>
        <v>0</v>
      </c>
      <c r="BQ113" s="27">
        <f t="shared" si="108"/>
        <v>0</v>
      </c>
      <c r="BR113" s="27">
        <f t="shared" si="109"/>
        <v>0</v>
      </c>
      <c r="BS113" s="27">
        <f t="shared" si="110"/>
        <v>0</v>
      </c>
      <c r="BT113" s="27">
        <f t="shared" si="111"/>
        <v>0</v>
      </c>
      <c r="BU113" s="27">
        <f t="shared" si="112"/>
        <v>0</v>
      </c>
      <c r="BV113" s="27">
        <f t="shared" si="113"/>
        <v>0</v>
      </c>
      <c r="BW113" s="29">
        <f t="shared" si="114"/>
        <v>0</v>
      </c>
      <c r="BX113" s="29">
        <f t="shared" si="115"/>
        <v>0</v>
      </c>
      <c r="BY113" s="27">
        <f t="shared" si="116"/>
        <v>0</v>
      </c>
    </row>
    <row r="114" spans="7:77" ht="12.75">
      <c r="G114" s="27">
        <f t="shared" si="118"/>
        <v>0</v>
      </c>
      <c r="H114" s="27">
        <f t="shared" si="63"/>
        <v>0</v>
      </c>
      <c r="I114" s="27">
        <f t="shared" si="64"/>
        <v>0</v>
      </c>
      <c r="J114" s="27">
        <f t="shared" si="65"/>
        <v>0</v>
      </c>
      <c r="K114" s="27">
        <f t="shared" si="66"/>
        <v>0</v>
      </c>
      <c r="L114" s="27">
        <f t="shared" si="67"/>
        <v>0</v>
      </c>
      <c r="M114" s="37">
        <f t="shared" si="68"/>
        <v>14.2</v>
      </c>
      <c r="N114" s="37">
        <f t="shared" si="69"/>
        <v>0.4</v>
      </c>
      <c r="O114" s="36">
        <f t="shared" si="117"/>
        <v>37.5</v>
      </c>
      <c r="P114" s="33">
        <f t="shared" si="70"/>
        <v>13.399999999999999</v>
      </c>
      <c r="Q114" s="27">
        <f t="shared" si="71"/>
        <v>13.799999999999999</v>
      </c>
      <c r="R114" s="27">
        <f t="shared" si="72"/>
        <v>0.4</v>
      </c>
      <c r="S114" s="27">
        <v>2.7</v>
      </c>
      <c r="T114" s="27">
        <v>2.7</v>
      </c>
      <c r="U114" s="27">
        <v>11.4</v>
      </c>
      <c r="V114" s="27">
        <v>11.4</v>
      </c>
      <c r="W114" s="27">
        <v>6.8</v>
      </c>
      <c r="X114" s="27">
        <v>6.8</v>
      </c>
      <c r="Y114" s="27">
        <v>6.8</v>
      </c>
      <c r="Z114" s="27">
        <v>6.8</v>
      </c>
      <c r="AA114" s="27">
        <f t="shared" si="73"/>
        <v>37.5</v>
      </c>
      <c r="AB114" s="27">
        <v>1.1</v>
      </c>
      <c r="AC114" s="27">
        <v>3.2</v>
      </c>
      <c r="AD114" s="27">
        <v>1.2</v>
      </c>
      <c r="AE114" s="27">
        <v>4.3</v>
      </c>
      <c r="AF114" s="27">
        <v>3</v>
      </c>
      <c r="AG114" s="27">
        <v>3</v>
      </c>
      <c r="AH114" s="27">
        <v>3</v>
      </c>
      <c r="AI114" s="27">
        <f t="shared" si="74"/>
        <v>37.5</v>
      </c>
      <c r="AJ114" s="27">
        <f t="shared" si="75"/>
        <v>38.6</v>
      </c>
      <c r="AK114" s="27">
        <f t="shared" si="76"/>
        <v>41.8</v>
      </c>
      <c r="AL114" s="27">
        <f t="shared" si="77"/>
        <v>43</v>
      </c>
      <c r="AM114" s="27">
        <f t="shared" si="78"/>
        <v>47.3</v>
      </c>
      <c r="AN114" s="27">
        <f t="shared" si="79"/>
        <v>50.3</v>
      </c>
      <c r="AO114" s="27">
        <f t="shared" si="80"/>
        <v>53.3</v>
      </c>
      <c r="AP114" s="27">
        <f t="shared" si="81"/>
        <v>56.3</v>
      </c>
      <c r="AQ114" s="27">
        <f t="shared" si="82"/>
        <v>0</v>
      </c>
      <c r="AR114" s="27">
        <f t="shared" si="83"/>
        <v>0</v>
      </c>
      <c r="AS114" s="27">
        <f t="shared" si="84"/>
        <v>0</v>
      </c>
      <c r="AT114" s="27">
        <f t="shared" si="85"/>
        <v>0</v>
      </c>
      <c r="AU114" s="27">
        <f t="shared" si="86"/>
        <v>0</v>
      </c>
      <c r="AV114" s="27">
        <f t="shared" si="87"/>
        <v>0</v>
      </c>
      <c r="AW114" s="27">
        <f t="shared" si="88"/>
        <v>0</v>
      </c>
      <c r="AX114" s="27">
        <f t="shared" si="89"/>
        <v>0</v>
      </c>
      <c r="AY114" s="27">
        <f t="shared" si="90"/>
        <v>0</v>
      </c>
      <c r="AZ114" s="27">
        <f t="shared" si="91"/>
        <v>0</v>
      </c>
      <c r="BA114" s="27">
        <f t="shared" si="92"/>
        <v>0</v>
      </c>
      <c r="BB114" s="27">
        <f t="shared" si="93"/>
        <v>0</v>
      </c>
      <c r="BC114" s="27">
        <f t="shared" si="94"/>
        <v>0</v>
      </c>
      <c r="BD114" s="27">
        <f t="shared" si="95"/>
        <v>0</v>
      </c>
      <c r="BE114" s="27">
        <f t="shared" si="96"/>
        <v>0</v>
      </c>
      <c r="BF114" s="27">
        <f t="shared" si="97"/>
        <v>0</v>
      </c>
      <c r="BG114" s="27">
        <f t="shared" si="98"/>
        <v>0</v>
      </c>
      <c r="BH114" s="27">
        <f t="shared" si="99"/>
        <v>0</v>
      </c>
      <c r="BI114" s="27">
        <f t="shared" si="100"/>
        <v>0</v>
      </c>
      <c r="BJ114" s="27">
        <f t="shared" si="101"/>
        <v>0</v>
      </c>
      <c r="BK114" s="27">
        <f t="shared" si="102"/>
        <v>0</v>
      </c>
      <c r="BL114" s="27">
        <f t="shared" si="103"/>
        <v>0</v>
      </c>
      <c r="BM114" s="27">
        <f t="shared" si="104"/>
        <v>0</v>
      </c>
      <c r="BN114" s="27">
        <f t="shared" si="105"/>
        <v>0</v>
      </c>
      <c r="BO114" s="27">
        <f t="shared" si="106"/>
        <v>0</v>
      </c>
      <c r="BP114" s="27">
        <f t="shared" si="107"/>
        <v>0</v>
      </c>
      <c r="BQ114" s="27">
        <f t="shared" si="108"/>
        <v>0</v>
      </c>
      <c r="BR114" s="27">
        <f t="shared" si="109"/>
        <v>0</v>
      </c>
      <c r="BS114" s="27">
        <f t="shared" si="110"/>
        <v>0</v>
      </c>
      <c r="BT114" s="27">
        <f t="shared" si="111"/>
        <v>0</v>
      </c>
      <c r="BU114" s="27">
        <f t="shared" si="112"/>
        <v>0</v>
      </c>
      <c r="BV114" s="27">
        <f t="shared" si="113"/>
        <v>0</v>
      </c>
      <c r="BW114" s="29">
        <f t="shared" si="114"/>
        <v>0</v>
      </c>
      <c r="BX114" s="29">
        <f t="shared" si="115"/>
        <v>0</v>
      </c>
      <c r="BY114" s="27">
        <f t="shared" si="116"/>
        <v>0</v>
      </c>
    </row>
    <row r="115" spans="7:77" ht="12.75">
      <c r="G115" s="27">
        <f t="shared" si="118"/>
        <v>0</v>
      </c>
      <c r="H115" s="27">
        <f t="shared" si="63"/>
        <v>0</v>
      </c>
      <c r="I115" s="27">
        <f t="shared" si="64"/>
        <v>0</v>
      </c>
      <c r="J115" s="27">
        <f t="shared" si="65"/>
        <v>0</v>
      </c>
      <c r="K115" s="27">
        <f t="shared" si="66"/>
        <v>0</v>
      </c>
      <c r="L115" s="27">
        <f t="shared" si="67"/>
        <v>0</v>
      </c>
      <c r="M115" s="37">
        <f t="shared" si="68"/>
        <v>14.2</v>
      </c>
      <c r="N115" s="37">
        <f t="shared" si="69"/>
        <v>0.4</v>
      </c>
      <c r="O115" s="36">
        <f t="shared" si="117"/>
        <v>38</v>
      </c>
      <c r="P115" s="33">
        <f t="shared" si="70"/>
        <v>13.399999999999999</v>
      </c>
      <c r="Q115" s="27">
        <f t="shared" si="71"/>
        <v>13.799999999999999</v>
      </c>
      <c r="R115" s="27">
        <f t="shared" si="72"/>
        <v>0.4</v>
      </c>
      <c r="S115" s="27">
        <v>2.7</v>
      </c>
      <c r="T115" s="27">
        <v>2.7</v>
      </c>
      <c r="U115" s="27">
        <v>11.4</v>
      </c>
      <c r="V115" s="27">
        <v>11.4</v>
      </c>
      <c r="W115" s="27">
        <v>6.8</v>
      </c>
      <c r="X115" s="27">
        <v>6.8</v>
      </c>
      <c r="Y115" s="27">
        <v>6.8</v>
      </c>
      <c r="Z115" s="27">
        <v>6.8</v>
      </c>
      <c r="AA115" s="27">
        <f t="shared" si="73"/>
        <v>38</v>
      </c>
      <c r="AB115" s="27">
        <v>1.1</v>
      </c>
      <c r="AC115" s="27">
        <v>3.2</v>
      </c>
      <c r="AD115" s="27">
        <v>1.2</v>
      </c>
      <c r="AE115" s="27">
        <v>4.3</v>
      </c>
      <c r="AF115" s="27">
        <v>3</v>
      </c>
      <c r="AG115" s="27">
        <v>3</v>
      </c>
      <c r="AH115" s="27">
        <v>3</v>
      </c>
      <c r="AI115" s="27">
        <f t="shared" si="74"/>
        <v>38</v>
      </c>
      <c r="AJ115" s="27">
        <f t="shared" si="75"/>
        <v>39.1</v>
      </c>
      <c r="AK115" s="27">
        <f t="shared" si="76"/>
        <v>42.3</v>
      </c>
      <c r="AL115" s="27">
        <f t="shared" si="77"/>
        <v>43.5</v>
      </c>
      <c r="AM115" s="27">
        <f t="shared" si="78"/>
        <v>47.8</v>
      </c>
      <c r="AN115" s="27">
        <f t="shared" si="79"/>
        <v>50.8</v>
      </c>
      <c r="AO115" s="27">
        <f t="shared" si="80"/>
        <v>53.8</v>
      </c>
      <c r="AP115" s="27">
        <f t="shared" si="81"/>
        <v>56.8</v>
      </c>
      <c r="AQ115" s="27">
        <f t="shared" si="82"/>
        <v>0</v>
      </c>
      <c r="AR115" s="27">
        <f t="shared" si="83"/>
        <v>0</v>
      </c>
      <c r="AS115" s="27">
        <f t="shared" si="84"/>
        <v>0</v>
      </c>
      <c r="AT115" s="27">
        <f t="shared" si="85"/>
        <v>0</v>
      </c>
      <c r="AU115" s="27">
        <f t="shared" si="86"/>
        <v>0</v>
      </c>
      <c r="AV115" s="27">
        <f t="shared" si="87"/>
        <v>0</v>
      </c>
      <c r="AW115" s="27">
        <f t="shared" si="88"/>
        <v>0</v>
      </c>
      <c r="AX115" s="27">
        <f t="shared" si="89"/>
        <v>0</v>
      </c>
      <c r="AY115" s="27">
        <f t="shared" si="90"/>
        <v>0</v>
      </c>
      <c r="AZ115" s="27">
        <f t="shared" si="91"/>
        <v>0</v>
      </c>
      <c r="BA115" s="27">
        <f t="shared" si="92"/>
        <v>0</v>
      </c>
      <c r="BB115" s="27">
        <f t="shared" si="93"/>
        <v>0</v>
      </c>
      <c r="BC115" s="27">
        <f t="shared" si="94"/>
        <v>0</v>
      </c>
      <c r="BD115" s="27">
        <f t="shared" si="95"/>
        <v>0</v>
      </c>
      <c r="BE115" s="27">
        <f t="shared" si="96"/>
        <v>0</v>
      </c>
      <c r="BF115" s="27">
        <f t="shared" si="97"/>
        <v>0</v>
      </c>
      <c r="BG115" s="27">
        <f t="shared" si="98"/>
        <v>0</v>
      </c>
      <c r="BH115" s="27">
        <f t="shared" si="99"/>
        <v>0</v>
      </c>
      <c r="BI115" s="27">
        <f t="shared" si="100"/>
        <v>0</v>
      </c>
      <c r="BJ115" s="27">
        <f t="shared" si="101"/>
        <v>0</v>
      </c>
      <c r="BK115" s="27">
        <f t="shared" si="102"/>
        <v>0</v>
      </c>
      <c r="BL115" s="27">
        <f t="shared" si="103"/>
        <v>0</v>
      </c>
      <c r="BM115" s="27">
        <f t="shared" si="104"/>
        <v>0</v>
      </c>
      <c r="BN115" s="27">
        <f t="shared" si="105"/>
        <v>0</v>
      </c>
      <c r="BO115" s="27">
        <f t="shared" si="106"/>
        <v>0</v>
      </c>
      <c r="BP115" s="27">
        <f t="shared" si="107"/>
        <v>0</v>
      </c>
      <c r="BQ115" s="27">
        <f t="shared" si="108"/>
        <v>0</v>
      </c>
      <c r="BR115" s="27">
        <f t="shared" si="109"/>
        <v>0</v>
      </c>
      <c r="BS115" s="27">
        <f t="shared" si="110"/>
        <v>0</v>
      </c>
      <c r="BT115" s="27">
        <f t="shared" si="111"/>
        <v>0</v>
      </c>
      <c r="BU115" s="27">
        <f t="shared" si="112"/>
        <v>0</v>
      </c>
      <c r="BV115" s="27">
        <f t="shared" si="113"/>
        <v>0</v>
      </c>
      <c r="BW115" s="29">
        <f t="shared" si="114"/>
        <v>0</v>
      </c>
      <c r="BX115" s="29">
        <f t="shared" si="115"/>
        <v>0</v>
      </c>
      <c r="BY115" s="27">
        <f t="shared" si="116"/>
        <v>0</v>
      </c>
    </row>
    <row r="116" spans="7:77" ht="12.75">
      <c r="G116" s="27">
        <f t="shared" si="118"/>
        <v>0</v>
      </c>
      <c r="H116" s="27">
        <f t="shared" si="63"/>
        <v>0</v>
      </c>
      <c r="I116" s="27">
        <f t="shared" si="64"/>
        <v>0</v>
      </c>
      <c r="J116" s="27">
        <f t="shared" si="65"/>
        <v>0</v>
      </c>
      <c r="K116" s="27">
        <f t="shared" si="66"/>
        <v>0</v>
      </c>
      <c r="L116" s="27">
        <f t="shared" si="67"/>
        <v>0</v>
      </c>
      <c r="M116" s="37">
        <f t="shared" si="68"/>
        <v>14.2</v>
      </c>
      <c r="N116" s="37">
        <f t="shared" si="69"/>
        <v>0.4</v>
      </c>
      <c r="O116" s="36">
        <f t="shared" si="117"/>
        <v>38.5</v>
      </c>
      <c r="P116" s="33">
        <f t="shared" si="70"/>
        <v>13.399999999999999</v>
      </c>
      <c r="Q116" s="27">
        <f t="shared" si="71"/>
        <v>13.799999999999999</v>
      </c>
      <c r="R116" s="27">
        <f t="shared" si="72"/>
        <v>0.4</v>
      </c>
      <c r="S116" s="27">
        <v>2.7</v>
      </c>
      <c r="T116" s="27">
        <v>2.7</v>
      </c>
      <c r="U116" s="27">
        <v>11.4</v>
      </c>
      <c r="V116" s="27">
        <v>11.4</v>
      </c>
      <c r="W116" s="27">
        <v>6.8</v>
      </c>
      <c r="X116" s="27">
        <v>6.8</v>
      </c>
      <c r="Y116" s="27">
        <v>6.8</v>
      </c>
      <c r="Z116" s="27">
        <v>6.8</v>
      </c>
      <c r="AA116" s="27">
        <f t="shared" si="73"/>
        <v>38.5</v>
      </c>
      <c r="AB116" s="27">
        <v>1.1</v>
      </c>
      <c r="AC116" s="27">
        <v>3.2</v>
      </c>
      <c r="AD116" s="27">
        <v>1.2</v>
      </c>
      <c r="AE116" s="27">
        <v>4.3</v>
      </c>
      <c r="AF116" s="27">
        <v>3</v>
      </c>
      <c r="AG116" s="27">
        <v>3</v>
      </c>
      <c r="AH116" s="27">
        <v>3</v>
      </c>
      <c r="AI116" s="27">
        <f t="shared" si="74"/>
        <v>38.5</v>
      </c>
      <c r="AJ116" s="27">
        <f t="shared" si="75"/>
        <v>39.6</v>
      </c>
      <c r="AK116" s="27">
        <f t="shared" si="76"/>
        <v>42.8</v>
      </c>
      <c r="AL116" s="27">
        <f t="shared" si="77"/>
        <v>44</v>
      </c>
      <c r="AM116" s="27">
        <f t="shared" si="78"/>
        <v>48.3</v>
      </c>
      <c r="AN116" s="27">
        <f t="shared" si="79"/>
        <v>51.3</v>
      </c>
      <c r="AO116" s="27">
        <f t="shared" si="80"/>
        <v>54.3</v>
      </c>
      <c r="AP116" s="27">
        <f t="shared" si="81"/>
        <v>57.3</v>
      </c>
      <c r="AQ116" s="27">
        <f t="shared" si="82"/>
        <v>0</v>
      </c>
      <c r="AR116" s="27">
        <f t="shared" si="83"/>
        <v>0</v>
      </c>
      <c r="AS116" s="27">
        <f t="shared" si="84"/>
        <v>0</v>
      </c>
      <c r="AT116" s="27">
        <f t="shared" si="85"/>
        <v>0</v>
      </c>
      <c r="AU116" s="27">
        <f t="shared" si="86"/>
        <v>0</v>
      </c>
      <c r="AV116" s="27">
        <f t="shared" si="87"/>
        <v>0</v>
      </c>
      <c r="AW116" s="27">
        <f t="shared" si="88"/>
        <v>0</v>
      </c>
      <c r="AX116" s="27">
        <f t="shared" si="89"/>
        <v>0</v>
      </c>
      <c r="AY116" s="27">
        <f t="shared" si="90"/>
        <v>0</v>
      </c>
      <c r="AZ116" s="27">
        <f t="shared" si="91"/>
        <v>0</v>
      </c>
      <c r="BA116" s="27">
        <f t="shared" si="92"/>
        <v>0</v>
      </c>
      <c r="BB116" s="27">
        <f t="shared" si="93"/>
        <v>0</v>
      </c>
      <c r="BC116" s="27">
        <f t="shared" si="94"/>
        <v>0</v>
      </c>
      <c r="BD116" s="27">
        <f t="shared" si="95"/>
        <v>0</v>
      </c>
      <c r="BE116" s="27">
        <f t="shared" si="96"/>
        <v>0</v>
      </c>
      <c r="BF116" s="27">
        <f t="shared" si="97"/>
        <v>0</v>
      </c>
      <c r="BG116" s="27">
        <f t="shared" si="98"/>
        <v>0</v>
      </c>
      <c r="BH116" s="27">
        <f t="shared" si="99"/>
        <v>0</v>
      </c>
      <c r="BI116" s="27">
        <f t="shared" si="100"/>
        <v>0</v>
      </c>
      <c r="BJ116" s="27">
        <f t="shared" si="101"/>
        <v>0</v>
      </c>
      <c r="BK116" s="27">
        <f t="shared" si="102"/>
        <v>0</v>
      </c>
      <c r="BL116" s="27">
        <f t="shared" si="103"/>
        <v>0</v>
      </c>
      <c r="BM116" s="27">
        <f t="shared" si="104"/>
        <v>0</v>
      </c>
      <c r="BN116" s="27">
        <f t="shared" si="105"/>
        <v>0</v>
      </c>
      <c r="BO116" s="27">
        <f t="shared" si="106"/>
        <v>0</v>
      </c>
      <c r="BP116" s="27">
        <f t="shared" si="107"/>
        <v>0</v>
      </c>
      <c r="BQ116" s="27">
        <f t="shared" si="108"/>
        <v>0</v>
      </c>
      <c r="BR116" s="27">
        <f t="shared" si="109"/>
        <v>0</v>
      </c>
      <c r="BS116" s="27">
        <f t="shared" si="110"/>
        <v>0</v>
      </c>
      <c r="BT116" s="27">
        <f t="shared" si="111"/>
        <v>0</v>
      </c>
      <c r="BU116" s="27">
        <f t="shared" si="112"/>
        <v>0</v>
      </c>
      <c r="BV116" s="27">
        <f t="shared" si="113"/>
        <v>0</v>
      </c>
      <c r="BW116" s="29">
        <f t="shared" si="114"/>
        <v>0</v>
      </c>
      <c r="BX116" s="29">
        <f t="shared" si="115"/>
        <v>0</v>
      </c>
      <c r="BY116" s="27">
        <f t="shared" si="116"/>
        <v>0</v>
      </c>
    </row>
    <row r="117" spans="7:77" ht="12.75">
      <c r="G117" s="27">
        <f t="shared" si="118"/>
        <v>0</v>
      </c>
      <c r="H117" s="27">
        <f t="shared" si="63"/>
        <v>0</v>
      </c>
      <c r="I117" s="27">
        <f t="shared" si="64"/>
        <v>0</v>
      </c>
      <c r="J117" s="27">
        <f t="shared" si="65"/>
        <v>0</v>
      </c>
      <c r="K117" s="27">
        <f t="shared" si="66"/>
        <v>0</v>
      </c>
      <c r="L117" s="27">
        <f t="shared" si="67"/>
        <v>0</v>
      </c>
      <c r="M117" s="37">
        <f t="shared" si="68"/>
        <v>14.2</v>
      </c>
      <c r="N117" s="37">
        <f t="shared" si="69"/>
        <v>0.4</v>
      </c>
      <c r="O117" s="36">
        <f t="shared" si="117"/>
        <v>39</v>
      </c>
      <c r="P117" s="33">
        <f t="shared" si="70"/>
        <v>13.399999999999999</v>
      </c>
      <c r="Q117" s="27">
        <f t="shared" si="71"/>
        <v>13.799999999999999</v>
      </c>
      <c r="R117" s="27">
        <f t="shared" si="72"/>
        <v>0.4</v>
      </c>
      <c r="S117" s="27">
        <v>2.7</v>
      </c>
      <c r="T117" s="27">
        <v>2.7</v>
      </c>
      <c r="U117" s="27">
        <v>11.4</v>
      </c>
      <c r="V117" s="27">
        <v>11.4</v>
      </c>
      <c r="W117" s="27">
        <v>6.8</v>
      </c>
      <c r="X117" s="27">
        <v>6.8</v>
      </c>
      <c r="Y117" s="27">
        <v>6.8</v>
      </c>
      <c r="Z117" s="27">
        <v>6.8</v>
      </c>
      <c r="AA117" s="27">
        <f t="shared" si="73"/>
        <v>39</v>
      </c>
      <c r="AB117" s="27">
        <v>1.1</v>
      </c>
      <c r="AC117" s="27">
        <v>3.2</v>
      </c>
      <c r="AD117" s="27">
        <v>1.2</v>
      </c>
      <c r="AE117" s="27">
        <v>4.3</v>
      </c>
      <c r="AF117" s="27">
        <v>3</v>
      </c>
      <c r="AG117" s="27">
        <v>3</v>
      </c>
      <c r="AH117" s="27">
        <v>3</v>
      </c>
      <c r="AI117" s="27">
        <f t="shared" si="74"/>
        <v>39</v>
      </c>
      <c r="AJ117" s="27">
        <f t="shared" si="75"/>
        <v>40.1</v>
      </c>
      <c r="AK117" s="27">
        <f t="shared" si="76"/>
        <v>43.3</v>
      </c>
      <c r="AL117" s="27">
        <f t="shared" si="77"/>
        <v>44.5</v>
      </c>
      <c r="AM117" s="27">
        <f t="shared" si="78"/>
        <v>48.8</v>
      </c>
      <c r="AN117" s="27">
        <f t="shared" si="79"/>
        <v>51.8</v>
      </c>
      <c r="AO117" s="27">
        <f t="shared" si="80"/>
        <v>54.8</v>
      </c>
      <c r="AP117" s="27">
        <f t="shared" si="81"/>
        <v>57.8</v>
      </c>
      <c r="AQ117" s="27">
        <f t="shared" si="82"/>
        <v>0</v>
      </c>
      <c r="AR117" s="27">
        <f t="shared" si="83"/>
        <v>0</v>
      </c>
      <c r="AS117" s="27">
        <f t="shared" si="84"/>
        <v>0</v>
      </c>
      <c r="AT117" s="27">
        <f t="shared" si="85"/>
        <v>0</v>
      </c>
      <c r="AU117" s="27">
        <f t="shared" si="86"/>
        <v>0</v>
      </c>
      <c r="AV117" s="27">
        <f t="shared" si="87"/>
        <v>0</v>
      </c>
      <c r="AW117" s="27">
        <f t="shared" si="88"/>
        <v>0</v>
      </c>
      <c r="AX117" s="27">
        <f t="shared" si="89"/>
        <v>0</v>
      </c>
      <c r="AY117" s="27">
        <f t="shared" si="90"/>
        <v>0</v>
      </c>
      <c r="AZ117" s="27">
        <f t="shared" si="91"/>
        <v>0</v>
      </c>
      <c r="BA117" s="27">
        <f t="shared" si="92"/>
        <v>0</v>
      </c>
      <c r="BB117" s="27">
        <f t="shared" si="93"/>
        <v>0</v>
      </c>
      <c r="BC117" s="27">
        <f t="shared" si="94"/>
        <v>0</v>
      </c>
      <c r="BD117" s="27">
        <f t="shared" si="95"/>
        <v>0</v>
      </c>
      <c r="BE117" s="27">
        <f t="shared" si="96"/>
        <v>0</v>
      </c>
      <c r="BF117" s="27">
        <f t="shared" si="97"/>
        <v>0</v>
      </c>
      <c r="BG117" s="27">
        <f t="shared" si="98"/>
        <v>0</v>
      </c>
      <c r="BH117" s="27">
        <f t="shared" si="99"/>
        <v>0</v>
      </c>
      <c r="BI117" s="27">
        <f t="shared" si="100"/>
        <v>0</v>
      </c>
      <c r="BJ117" s="27">
        <f t="shared" si="101"/>
        <v>0</v>
      </c>
      <c r="BK117" s="27">
        <f t="shared" si="102"/>
        <v>0</v>
      </c>
      <c r="BL117" s="27">
        <f t="shared" si="103"/>
        <v>0</v>
      </c>
      <c r="BM117" s="27">
        <f t="shared" si="104"/>
        <v>0</v>
      </c>
      <c r="BN117" s="27">
        <f t="shared" si="105"/>
        <v>0</v>
      </c>
      <c r="BO117" s="27">
        <f t="shared" si="106"/>
        <v>0</v>
      </c>
      <c r="BP117" s="27">
        <f t="shared" si="107"/>
        <v>0</v>
      </c>
      <c r="BQ117" s="27">
        <f t="shared" si="108"/>
        <v>0</v>
      </c>
      <c r="BR117" s="27">
        <f t="shared" si="109"/>
        <v>0</v>
      </c>
      <c r="BS117" s="27">
        <f t="shared" si="110"/>
        <v>0</v>
      </c>
      <c r="BT117" s="27">
        <f t="shared" si="111"/>
        <v>0</v>
      </c>
      <c r="BU117" s="27">
        <f t="shared" si="112"/>
        <v>0</v>
      </c>
      <c r="BV117" s="27">
        <f t="shared" si="113"/>
        <v>0</v>
      </c>
      <c r="BW117" s="29">
        <f t="shared" si="114"/>
        <v>0</v>
      </c>
      <c r="BX117" s="29">
        <f t="shared" si="115"/>
        <v>0</v>
      </c>
      <c r="BY117" s="27">
        <f t="shared" si="116"/>
        <v>0</v>
      </c>
    </row>
    <row r="118" spans="7:77" ht="12.75">
      <c r="G118" s="27">
        <f t="shared" si="118"/>
        <v>0</v>
      </c>
      <c r="H118" s="27">
        <f t="shared" si="63"/>
        <v>0</v>
      </c>
      <c r="I118" s="27">
        <f t="shared" si="64"/>
        <v>0</v>
      </c>
      <c r="J118" s="27">
        <f t="shared" si="65"/>
        <v>0</v>
      </c>
      <c r="K118" s="27">
        <f t="shared" si="66"/>
        <v>0</v>
      </c>
      <c r="L118" s="27">
        <f t="shared" si="67"/>
        <v>0</v>
      </c>
      <c r="M118" s="37">
        <f t="shared" si="68"/>
        <v>14.2</v>
      </c>
      <c r="N118" s="37">
        <f t="shared" si="69"/>
        <v>0.4</v>
      </c>
      <c r="O118" s="36">
        <f t="shared" si="117"/>
        <v>39.5</v>
      </c>
      <c r="P118" s="33">
        <f t="shared" si="70"/>
        <v>13.399999999999999</v>
      </c>
      <c r="Q118" s="27">
        <f t="shared" si="71"/>
        <v>13.799999999999999</v>
      </c>
      <c r="R118" s="27">
        <f t="shared" si="72"/>
        <v>0.4</v>
      </c>
      <c r="S118" s="27">
        <v>2.7</v>
      </c>
      <c r="T118" s="27">
        <v>2.7</v>
      </c>
      <c r="U118" s="27">
        <v>11.4</v>
      </c>
      <c r="V118" s="27">
        <v>11.4</v>
      </c>
      <c r="W118" s="27">
        <v>6.8</v>
      </c>
      <c r="X118" s="27">
        <v>6.8</v>
      </c>
      <c r="Y118" s="27">
        <v>6.8</v>
      </c>
      <c r="Z118" s="27">
        <v>6.8</v>
      </c>
      <c r="AA118" s="27">
        <f t="shared" si="73"/>
        <v>39.5</v>
      </c>
      <c r="AB118" s="27">
        <v>1.1</v>
      </c>
      <c r="AC118" s="27">
        <v>3.2</v>
      </c>
      <c r="AD118" s="27">
        <v>1.2</v>
      </c>
      <c r="AE118" s="27">
        <v>4.3</v>
      </c>
      <c r="AF118" s="27">
        <v>3</v>
      </c>
      <c r="AG118" s="27">
        <v>3</v>
      </c>
      <c r="AH118" s="27">
        <v>3</v>
      </c>
      <c r="AI118" s="27">
        <f t="shared" si="74"/>
        <v>39.5</v>
      </c>
      <c r="AJ118" s="27">
        <f t="shared" si="75"/>
        <v>40.6</v>
      </c>
      <c r="AK118" s="27">
        <f t="shared" si="76"/>
        <v>43.8</v>
      </c>
      <c r="AL118" s="27">
        <f t="shared" si="77"/>
        <v>45</v>
      </c>
      <c r="AM118" s="27">
        <f t="shared" si="78"/>
        <v>49.3</v>
      </c>
      <c r="AN118" s="27">
        <f t="shared" si="79"/>
        <v>52.3</v>
      </c>
      <c r="AO118" s="27">
        <f t="shared" si="80"/>
        <v>55.3</v>
      </c>
      <c r="AP118" s="27">
        <f t="shared" si="81"/>
        <v>58.3</v>
      </c>
      <c r="AQ118" s="27">
        <f t="shared" si="82"/>
        <v>0</v>
      </c>
      <c r="AR118" s="27">
        <f t="shared" si="83"/>
        <v>0</v>
      </c>
      <c r="AS118" s="27">
        <f t="shared" si="84"/>
        <v>0</v>
      </c>
      <c r="AT118" s="27">
        <f t="shared" si="85"/>
        <v>0</v>
      </c>
      <c r="AU118" s="27">
        <f t="shared" si="86"/>
        <v>0</v>
      </c>
      <c r="AV118" s="27">
        <f t="shared" si="87"/>
        <v>0</v>
      </c>
      <c r="AW118" s="27">
        <f t="shared" si="88"/>
        <v>0</v>
      </c>
      <c r="AX118" s="27">
        <f t="shared" si="89"/>
        <v>0</v>
      </c>
      <c r="AY118" s="27">
        <f t="shared" si="90"/>
        <v>0</v>
      </c>
      <c r="AZ118" s="27">
        <f t="shared" si="91"/>
        <v>0</v>
      </c>
      <c r="BA118" s="27">
        <f t="shared" si="92"/>
        <v>0</v>
      </c>
      <c r="BB118" s="27">
        <f t="shared" si="93"/>
        <v>0</v>
      </c>
      <c r="BC118" s="27">
        <f t="shared" si="94"/>
        <v>0</v>
      </c>
      <c r="BD118" s="27">
        <f t="shared" si="95"/>
        <v>0</v>
      </c>
      <c r="BE118" s="27">
        <f t="shared" si="96"/>
        <v>0</v>
      </c>
      <c r="BF118" s="27">
        <f t="shared" si="97"/>
        <v>0</v>
      </c>
      <c r="BG118" s="27">
        <f t="shared" si="98"/>
        <v>0</v>
      </c>
      <c r="BH118" s="27">
        <f t="shared" si="99"/>
        <v>0</v>
      </c>
      <c r="BI118" s="27">
        <f t="shared" si="100"/>
        <v>0</v>
      </c>
      <c r="BJ118" s="27">
        <f t="shared" si="101"/>
        <v>0</v>
      </c>
      <c r="BK118" s="27">
        <f t="shared" si="102"/>
        <v>0</v>
      </c>
      <c r="BL118" s="27">
        <f t="shared" si="103"/>
        <v>0</v>
      </c>
      <c r="BM118" s="27">
        <f t="shared" si="104"/>
        <v>0</v>
      </c>
      <c r="BN118" s="27">
        <f t="shared" si="105"/>
        <v>0</v>
      </c>
      <c r="BO118" s="27">
        <f t="shared" si="106"/>
        <v>0</v>
      </c>
      <c r="BP118" s="27">
        <f t="shared" si="107"/>
        <v>0</v>
      </c>
      <c r="BQ118" s="27">
        <f t="shared" si="108"/>
        <v>0</v>
      </c>
      <c r="BR118" s="27">
        <f t="shared" si="109"/>
        <v>0</v>
      </c>
      <c r="BS118" s="27">
        <f t="shared" si="110"/>
        <v>0</v>
      </c>
      <c r="BT118" s="27">
        <f t="shared" si="111"/>
        <v>0</v>
      </c>
      <c r="BU118" s="27">
        <f t="shared" si="112"/>
        <v>0</v>
      </c>
      <c r="BV118" s="27">
        <f t="shared" si="113"/>
        <v>0</v>
      </c>
      <c r="BW118" s="29">
        <f t="shared" si="114"/>
        <v>0</v>
      </c>
      <c r="BX118" s="29">
        <f t="shared" si="115"/>
        <v>0</v>
      </c>
      <c r="BY118" s="27">
        <f t="shared" si="116"/>
        <v>0</v>
      </c>
    </row>
    <row r="119" spans="7:77" ht="12.75">
      <c r="G119" s="27">
        <f t="shared" si="118"/>
        <v>0</v>
      </c>
      <c r="H119" s="27">
        <f t="shared" si="63"/>
        <v>0</v>
      </c>
      <c r="I119" s="27">
        <f t="shared" si="64"/>
        <v>0</v>
      </c>
      <c r="J119" s="27">
        <f t="shared" si="65"/>
        <v>0</v>
      </c>
      <c r="K119" s="27">
        <f t="shared" si="66"/>
        <v>0</v>
      </c>
      <c r="L119" s="27">
        <f t="shared" si="67"/>
        <v>0</v>
      </c>
      <c r="M119" s="37">
        <f t="shared" si="68"/>
        <v>14.2</v>
      </c>
      <c r="N119" s="37">
        <f t="shared" si="69"/>
        <v>0.4</v>
      </c>
      <c r="O119" s="36">
        <f t="shared" si="117"/>
        <v>40</v>
      </c>
      <c r="P119" s="33">
        <f t="shared" si="70"/>
        <v>13.399999999999999</v>
      </c>
      <c r="Q119" s="27">
        <f t="shared" si="71"/>
        <v>13.799999999999999</v>
      </c>
      <c r="R119" s="27">
        <f t="shared" si="72"/>
        <v>0.4</v>
      </c>
      <c r="S119" s="27">
        <v>2.7</v>
      </c>
      <c r="T119" s="27">
        <v>2.7</v>
      </c>
      <c r="U119" s="27">
        <v>11.4</v>
      </c>
      <c r="V119" s="27">
        <v>11.4</v>
      </c>
      <c r="W119" s="27">
        <v>6.8</v>
      </c>
      <c r="X119" s="27">
        <v>6.8</v>
      </c>
      <c r="Y119" s="27">
        <v>6.8</v>
      </c>
      <c r="Z119" s="27">
        <v>6.8</v>
      </c>
      <c r="AA119" s="27">
        <f t="shared" si="73"/>
        <v>40</v>
      </c>
      <c r="AB119" s="27">
        <v>1.1</v>
      </c>
      <c r="AC119" s="27">
        <v>3.2</v>
      </c>
      <c r="AD119" s="27">
        <v>1.2</v>
      </c>
      <c r="AE119" s="27">
        <v>4.3</v>
      </c>
      <c r="AF119" s="27">
        <v>3</v>
      </c>
      <c r="AG119" s="27">
        <v>3</v>
      </c>
      <c r="AH119" s="27">
        <v>3</v>
      </c>
      <c r="AI119" s="27">
        <f t="shared" si="74"/>
        <v>40</v>
      </c>
      <c r="AJ119" s="27">
        <f t="shared" si="75"/>
        <v>41.1</v>
      </c>
      <c r="AK119" s="27">
        <f t="shared" si="76"/>
        <v>44.3</v>
      </c>
      <c r="AL119" s="27">
        <f t="shared" si="77"/>
        <v>45.5</v>
      </c>
      <c r="AM119" s="27">
        <f t="shared" si="78"/>
        <v>49.8</v>
      </c>
      <c r="AN119" s="27">
        <f t="shared" si="79"/>
        <v>52.8</v>
      </c>
      <c r="AO119" s="27">
        <f t="shared" si="80"/>
        <v>55.8</v>
      </c>
      <c r="AP119" s="27">
        <f t="shared" si="81"/>
        <v>58.8</v>
      </c>
      <c r="AQ119" s="27">
        <f t="shared" si="82"/>
        <v>0</v>
      </c>
      <c r="AR119" s="27">
        <f t="shared" si="83"/>
        <v>0</v>
      </c>
      <c r="AS119" s="27">
        <f t="shared" si="84"/>
        <v>0</v>
      </c>
      <c r="AT119" s="27">
        <f t="shared" si="85"/>
        <v>0</v>
      </c>
      <c r="AU119" s="27">
        <f t="shared" si="86"/>
        <v>0</v>
      </c>
      <c r="AV119" s="27">
        <f t="shared" si="87"/>
        <v>0</v>
      </c>
      <c r="AW119" s="27">
        <f t="shared" si="88"/>
        <v>0</v>
      </c>
      <c r="AX119" s="27">
        <f t="shared" si="89"/>
        <v>0</v>
      </c>
      <c r="AY119" s="27">
        <f t="shared" si="90"/>
        <v>0</v>
      </c>
      <c r="AZ119" s="27">
        <f t="shared" si="91"/>
        <v>0</v>
      </c>
      <c r="BA119" s="27">
        <f t="shared" si="92"/>
        <v>0</v>
      </c>
      <c r="BB119" s="27">
        <f t="shared" si="93"/>
        <v>0</v>
      </c>
      <c r="BC119" s="27">
        <f t="shared" si="94"/>
        <v>0</v>
      </c>
      <c r="BD119" s="27">
        <f t="shared" si="95"/>
        <v>0</v>
      </c>
      <c r="BE119" s="27">
        <f t="shared" si="96"/>
        <v>0</v>
      </c>
      <c r="BF119" s="27">
        <f t="shared" si="97"/>
        <v>0</v>
      </c>
      <c r="BG119" s="27">
        <f t="shared" si="98"/>
        <v>0</v>
      </c>
      <c r="BH119" s="27">
        <f t="shared" si="99"/>
        <v>0</v>
      </c>
      <c r="BI119" s="27">
        <f t="shared" si="100"/>
        <v>0</v>
      </c>
      <c r="BJ119" s="27">
        <f t="shared" si="101"/>
        <v>0</v>
      </c>
      <c r="BK119" s="27">
        <f t="shared" si="102"/>
        <v>0</v>
      </c>
      <c r="BL119" s="27">
        <f t="shared" si="103"/>
        <v>0</v>
      </c>
      <c r="BM119" s="27">
        <f t="shared" si="104"/>
        <v>0</v>
      </c>
      <c r="BN119" s="27">
        <f t="shared" si="105"/>
        <v>0</v>
      </c>
      <c r="BO119" s="27">
        <f t="shared" si="106"/>
        <v>0</v>
      </c>
      <c r="BP119" s="27">
        <f t="shared" si="107"/>
        <v>0</v>
      </c>
      <c r="BQ119" s="27">
        <f t="shared" si="108"/>
        <v>0</v>
      </c>
      <c r="BR119" s="27">
        <f t="shared" si="109"/>
        <v>0</v>
      </c>
      <c r="BS119" s="27">
        <f t="shared" si="110"/>
        <v>0</v>
      </c>
      <c r="BT119" s="27">
        <f t="shared" si="111"/>
        <v>0</v>
      </c>
      <c r="BU119" s="27">
        <f t="shared" si="112"/>
        <v>0</v>
      </c>
      <c r="BV119" s="27">
        <f t="shared" si="113"/>
        <v>0</v>
      </c>
      <c r="BW119" s="29">
        <f t="shared" si="114"/>
        <v>0</v>
      </c>
      <c r="BX119" s="29">
        <f t="shared" si="115"/>
        <v>0</v>
      </c>
      <c r="BY119" s="27">
        <f t="shared" si="116"/>
        <v>0</v>
      </c>
    </row>
    <row r="120" spans="7:77" ht="12.75">
      <c r="G120" s="27">
        <f t="shared" si="118"/>
        <v>0</v>
      </c>
      <c r="H120" s="27">
        <f t="shared" si="63"/>
        <v>0</v>
      </c>
      <c r="I120" s="27">
        <f t="shared" si="64"/>
        <v>0</v>
      </c>
      <c r="J120" s="27">
        <f t="shared" si="65"/>
        <v>0</v>
      </c>
      <c r="K120" s="27">
        <f t="shared" si="66"/>
        <v>0</v>
      </c>
      <c r="L120" s="27">
        <f t="shared" si="67"/>
        <v>0</v>
      </c>
      <c r="M120" s="37">
        <f t="shared" si="68"/>
        <v>14.2</v>
      </c>
      <c r="N120" s="37">
        <f t="shared" si="69"/>
        <v>0.4</v>
      </c>
      <c r="O120" s="36">
        <f t="shared" si="117"/>
        <v>40.5</v>
      </c>
      <c r="P120" s="33">
        <f t="shared" si="70"/>
        <v>13.399999999999999</v>
      </c>
      <c r="Q120" s="27">
        <f t="shared" si="71"/>
        <v>13.799999999999999</v>
      </c>
      <c r="R120" s="27">
        <f t="shared" si="72"/>
        <v>0.4</v>
      </c>
      <c r="S120" s="27">
        <v>2.7</v>
      </c>
      <c r="T120" s="27">
        <v>2.7</v>
      </c>
      <c r="U120" s="27">
        <v>11.4</v>
      </c>
      <c r="V120" s="27">
        <v>11.4</v>
      </c>
      <c r="W120" s="27">
        <v>6.8</v>
      </c>
      <c r="X120" s="27">
        <v>6.8</v>
      </c>
      <c r="Y120" s="27">
        <v>6.8</v>
      </c>
      <c r="Z120" s="27">
        <v>6.8</v>
      </c>
      <c r="AA120" s="27">
        <f t="shared" si="73"/>
        <v>40.5</v>
      </c>
      <c r="AB120" s="27">
        <v>1.1</v>
      </c>
      <c r="AC120" s="27">
        <v>3.2</v>
      </c>
      <c r="AD120" s="27">
        <v>1.2</v>
      </c>
      <c r="AE120" s="27">
        <v>4.3</v>
      </c>
      <c r="AF120" s="27">
        <v>3</v>
      </c>
      <c r="AG120" s="27">
        <v>3</v>
      </c>
      <c r="AH120" s="27">
        <v>3</v>
      </c>
      <c r="AI120" s="27">
        <f t="shared" si="74"/>
        <v>40.5</v>
      </c>
      <c r="AJ120" s="27">
        <f t="shared" si="75"/>
        <v>41.6</v>
      </c>
      <c r="AK120" s="27">
        <f t="shared" si="76"/>
        <v>44.8</v>
      </c>
      <c r="AL120" s="27">
        <f t="shared" si="77"/>
        <v>46</v>
      </c>
      <c r="AM120" s="27">
        <f t="shared" si="78"/>
        <v>50.3</v>
      </c>
      <c r="AN120" s="27">
        <f t="shared" si="79"/>
        <v>53.3</v>
      </c>
      <c r="AO120" s="27">
        <f t="shared" si="80"/>
        <v>56.3</v>
      </c>
      <c r="AP120" s="27">
        <f t="shared" si="81"/>
        <v>59.3</v>
      </c>
      <c r="AQ120" s="27">
        <f t="shared" si="82"/>
        <v>0</v>
      </c>
      <c r="AR120" s="27">
        <f t="shared" si="83"/>
        <v>0</v>
      </c>
      <c r="AS120" s="27">
        <f t="shared" si="84"/>
        <v>0</v>
      </c>
      <c r="AT120" s="27">
        <f t="shared" si="85"/>
        <v>0</v>
      </c>
      <c r="AU120" s="27">
        <f t="shared" si="86"/>
        <v>0</v>
      </c>
      <c r="AV120" s="27">
        <f t="shared" si="87"/>
        <v>0</v>
      </c>
      <c r="AW120" s="27">
        <f t="shared" si="88"/>
        <v>0</v>
      </c>
      <c r="AX120" s="27">
        <f t="shared" si="89"/>
        <v>0</v>
      </c>
      <c r="AY120" s="27">
        <f t="shared" si="90"/>
        <v>0</v>
      </c>
      <c r="AZ120" s="27">
        <f t="shared" si="91"/>
        <v>0</v>
      </c>
      <c r="BA120" s="27">
        <f t="shared" si="92"/>
        <v>0</v>
      </c>
      <c r="BB120" s="27">
        <f t="shared" si="93"/>
        <v>0</v>
      </c>
      <c r="BC120" s="27">
        <f t="shared" si="94"/>
        <v>0</v>
      </c>
      <c r="BD120" s="27">
        <f t="shared" si="95"/>
        <v>0</v>
      </c>
      <c r="BE120" s="27">
        <f t="shared" si="96"/>
        <v>0</v>
      </c>
      <c r="BF120" s="27">
        <f t="shared" si="97"/>
        <v>0</v>
      </c>
      <c r="BG120" s="27">
        <f t="shared" si="98"/>
        <v>0</v>
      </c>
      <c r="BH120" s="27">
        <f t="shared" si="99"/>
        <v>0</v>
      </c>
      <c r="BI120" s="27">
        <f t="shared" si="100"/>
        <v>0</v>
      </c>
      <c r="BJ120" s="27">
        <f t="shared" si="101"/>
        <v>0</v>
      </c>
      <c r="BK120" s="27">
        <f t="shared" si="102"/>
        <v>0</v>
      </c>
      <c r="BL120" s="27">
        <f t="shared" si="103"/>
        <v>0</v>
      </c>
      <c r="BM120" s="27">
        <f t="shared" si="104"/>
        <v>0</v>
      </c>
      <c r="BN120" s="27">
        <f t="shared" si="105"/>
        <v>0</v>
      </c>
      <c r="BO120" s="27">
        <f t="shared" si="106"/>
        <v>0</v>
      </c>
      <c r="BP120" s="27">
        <f t="shared" si="107"/>
        <v>0</v>
      </c>
      <c r="BQ120" s="27">
        <f t="shared" si="108"/>
        <v>0</v>
      </c>
      <c r="BR120" s="27">
        <f t="shared" si="109"/>
        <v>0</v>
      </c>
      <c r="BS120" s="27">
        <f t="shared" si="110"/>
        <v>0</v>
      </c>
      <c r="BT120" s="27">
        <f t="shared" si="111"/>
        <v>0</v>
      </c>
      <c r="BU120" s="27">
        <f t="shared" si="112"/>
        <v>0</v>
      </c>
      <c r="BV120" s="27">
        <f t="shared" si="113"/>
        <v>0</v>
      </c>
      <c r="BW120" s="29">
        <f t="shared" si="114"/>
        <v>0</v>
      </c>
      <c r="BX120" s="29">
        <f t="shared" si="115"/>
        <v>0</v>
      </c>
      <c r="BY120" s="27">
        <f t="shared" si="116"/>
        <v>0</v>
      </c>
    </row>
    <row r="121" spans="7:77" ht="12.75">
      <c r="G121" s="27">
        <f t="shared" si="118"/>
        <v>0</v>
      </c>
      <c r="H121" s="27">
        <f t="shared" si="63"/>
        <v>0</v>
      </c>
      <c r="I121" s="27">
        <f t="shared" si="64"/>
        <v>0</v>
      </c>
      <c r="J121" s="27">
        <f t="shared" si="65"/>
        <v>0</v>
      </c>
      <c r="K121" s="27">
        <f t="shared" si="66"/>
        <v>0</v>
      </c>
      <c r="L121" s="27">
        <f t="shared" si="67"/>
        <v>0</v>
      </c>
      <c r="M121" s="37">
        <f t="shared" si="68"/>
        <v>14.2</v>
      </c>
      <c r="N121" s="37">
        <f t="shared" si="69"/>
        <v>0.4</v>
      </c>
      <c r="O121" s="36">
        <f t="shared" si="117"/>
        <v>41</v>
      </c>
      <c r="P121" s="33">
        <f t="shared" si="70"/>
        <v>13.399999999999999</v>
      </c>
      <c r="Q121" s="27">
        <f t="shared" si="71"/>
        <v>13.799999999999999</v>
      </c>
      <c r="R121" s="27">
        <f t="shared" si="72"/>
        <v>0.4</v>
      </c>
      <c r="S121" s="27">
        <v>2.7</v>
      </c>
      <c r="T121" s="27">
        <v>2.7</v>
      </c>
      <c r="U121" s="27">
        <v>11.4</v>
      </c>
      <c r="V121" s="27">
        <v>11.4</v>
      </c>
      <c r="W121" s="27">
        <v>6.8</v>
      </c>
      <c r="X121" s="27">
        <v>6.8</v>
      </c>
      <c r="Y121" s="27">
        <v>6.8</v>
      </c>
      <c r="Z121" s="27">
        <v>6.8</v>
      </c>
      <c r="AA121" s="27">
        <f t="shared" si="73"/>
        <v>41</v>
      </c>
      <c r="AB121" s="27">
        <v>1.1</v>
      </c>
      <c r="AC121" s="27">
        <v>3.2</v>
      </c>
      <c r="AD121" s="27">
        <v>1.2</v>
      </c>
      <c r="AE121" s="27">
        <v>4.3</v>
      </c>
      <c r="AF121" s="27">
        <v>3</v>
      </c>
      <c r="AG121" s="27">
        <v>3</v>
      </c>
      <c r="AH121" s="27">
        <v>3</v>
      </c>
      <c r="AI121" s="27">
        <f t="shared" si="74"/>
        <v>41</v>
      </c>
      <c r="AJ121" s="27">
        <f t="shared" si="75"/>
        <v>42.1</v>
      </c>
      <c r="AK121" s="27">
        <f t="shared" si="76"/>
        <v>45.3</v>
      </c>
      <c r="AL121" s="27">
        <f t="shared" si="77"/>
        <v>46.5</v>
      </c>
      <c r="AM121" s="27">
        <f t="shared" si="78"/>
        <v>50.8</v>
      </c>
      <c r="AN121" s="27">
        <f t="shared" si="79"/>
        <v>53.8</v>
      </c>
      <c r="AO121" s="27">
        <f t="shared" si="80"/>
        <v>56.8</v>
      </c>
      <c r="AP121" s="27">
        <f t="shared" si="81"/>
        <v>59.8</v>
      </c>
      <c r="AQ121" s="27">
        <f t="shared" si="82"/>
        <v>0</v>
      </c>
      <c r="AR121" s="27">
        <f t="shared" si="83"/>
        <v>0</v>
      </c>
      <c r="AS121" s="27">
        <f t="shared" si="84"/>
        <v>0</v>
      </c>
      <c r="AT121" s="27">
        <f t="shared" si="85"/>
        <v>0</v>
      </c>
      <c r="AU121" s="27">
        <f t="shared" si="86"/>
        <v>0</v>
      </c>
      <c r="AV121" s="27">
        <f t="shared" si="87"/>
        <v>0</v>
      </c>
      <c r="AW121" s="27">
        <f t="shared" si="88"/>
        <v>0</v>
      </c>
      <c r="AX121" s="27">
        <f t="shared" si="89"/>
        <v>0</v>
      </c>
      <c r="AY121" s="27">
        <f t="shared" si="90"/>
        <v>0</v>
      </c>
      <c r="AZ121" s="27">
        <f t="shared" si="91"/>
        <v>0</v>
      </c>
      <c r="BA121" s="27">
        <f t="shared" si="92"/>
        <v>0</v>
      </c>
      <c r="BB121" s="27">
        <f t="shared" si="93"/>
        <v>0</v>
      </c>
      <c r="BC121" s="27">
        <f t="shared" si="94"/>
        <v>0</v>
      </c>
      <c r="BD121" s="27">
        <f t="shared" si="95"/>
        <v>0</v>
      </c>
      <c r="BE121" s="27">
        <f t="shared" si="96"/>
        <v>0</v>
      </c>
      <c r="BF121" s="27">
        <f t="shared" si="97"/>
        <v>0</v>
      </c>
      <c r="BG121" s="27">
        <f t="shared" si="98"/>
        <v>0</v>
      </c>
      <c r="BH121" s="27">
        <f t="shared" si="99"/>
        <v>0</v>
      </c>
      <c r="BI121" s="27">
        <f t="shared" si="100"/>
        <v>0</v>
      </c>
      <c r="BJ121" s="27">
        <f t="shared" si="101"/>
        <v>0</v>
      </c>
      <c r="BK121" s="27">
        <f t="shared" si="102"/>
        <v>0</v>
      </c>
      <c r="BL121" s="27">
        <f t="shared" si="103"/>
        <v>0</v>
      </c>
      <c r="BM121" s="27">
        <f t="shared" si="104"/>
        <v>0</v>
      </c>
      <c r="BN121" s="27">
        <f t="shared" si="105"/>
        <v>0</v>
      </c>
      <c r="BO121" s="27">
        <f t="shared" si="106"/>
        <v>0</v>
      </c>
      <c r="BP121" s="27">
        <f t="shared" si="107"/>
        <v>0</v>
      </c>
      <c r="BQ121" s="27">
        <f t="shared" si="108"/>
        <v>0</v>
      </c>
      <c r="BR121" s="27">
        <f t="shared" si="109"/>
        <v>0</v>
      </c>
      <c r="BS121" s="27">
        <f t="shared" si="110"/>
        <v>0</v>
      </c>
      <c r="BT121" s="27">
        <f t="shared" si="111"/>
        <v>0</v>
      </c>
      <c r="BU121" s="27">
        <f t="shared" si="112"/>
        <v>0</v>
      </c>
      <c r="BV121" s="27">
        <f t="shared" si="113"/>
        <v>0</v>
      </c>
      <c r="BW121" s="29">
        <f t="shared" si="114"/>
        <v>0</v>
      </c>
      <c r="BX121" s="29">
        <f t="shared" si="115"/>
        <v>0</v>
      </c>
      <c r="BY121" s="27">
        <f t="shared" si="116"/>
        <v>0</v>
      </c>
    </row>
    <row r="122" spans="7:77" ht="12.75">
      <c r="G122" s="27">
        <f t="shared" si="118"/>
        <v>0</v>
      </c>
      <c r="H122" s="27">
        <f t="shared" si="63"/>
        <v>0</v>
      </c>
      <c r="I122" s="27">
        <f t="shared" si="64"/>
        <v>0</v>
      </c>
      <c r="J122" s="27">
        <f t="shared" si="65"/>
        <v>0</v>
      </c>
      <c r="K122" s="27">
        <f t="shared" si="66"/>
        <v>0</v>
      </c>
      <c r="L122" s="27">
        <f t="shared" si="67"/>
        <v>0</v>
      </c>
      <c r="M122" s="37">
        <f t="shared" si="68"/>
        <v>14.2</v>
      </c>
      <c r="N122" s="37">
        <f t="shared" si="69"/>
        <v>0.4</v>
      </c>
      <c r="O122" s="36">
        <f t="shared" si="117"/>
        <v>41.5</v>
      </c>
      <c r="P122" s="33">
        <f t="shared" si="70"/>
        <v>13.399999999999999</v>
      </c>
      <c r="Q122" s="27">
        <f t="shared" si="71"/>
        <v>13.799999999999999</v>
      </c>
      <c r="R122" s="27">
        <f t="shared" si="72"/>
        <v>0.4</v>
      </c>
      <c r="S122" s="27">
        <v>2.7</v>
      </c>
      <c r="T122" s="27">
        <v>2.7</v>
      </c>
      <c r="U122" s="27">
        <v>11.4</v>
      </c>
      <c r="V122" s="27">
        <v>11.4</v>
      </c>
      <c r="W122" s="27">
        <v>6.8</v>
      </c>
      <c r="X122" s="27">
        <v>6.8</v>
      </c>
      <c r="Y122" s="27">
        <v>6.8</v>
      </c>
      <c r="Z122" s="27">
        <v>6.8</v>
      </c>
      <c r="AA122" s="27">
        <f t="shared" si="73"/>
        <v>41.5</v>
      </c>
      <c r="AB122" s="27">
        <v>1.1</v>
      </c>
      <c r="AC122" s="27">
        <v>3.2</v>
      </c>
      <c r="AD122" s="27">
        <v>1.2</v>
      </c>
      <c r="AE122" s="27">
        <v>4.3</v>
      </c>
      <c r="AF122" s="27">
        <v>3</v>
      </c>
      <c r="AG122" s="27">
        <v>3</v>
      </c>
      <c r="AH122" s="27">
        <v>3</v>
      </c>
      <c r="AI122" s="27">
        <f t="shared" si="74"/>
        <v>41.5</v>
      </c>
      <c r="AJ122" s="27">
        <f t="shared" si="75"/>
        <v>42.6</v>
      </c>
      <c r="AK122" s="27">
        <f t="shared" si="76"/>
        <v>45.8</v>
      </c>
      <c r="AL122" s="27">
        <f t="shared" si="77"/>
        <v>47</v>
      </c>
      <c r="AM122" s="27">
        <f t="shared" si="78"/>
        <v>51.3</v>
      </c>
      <c r="AN122" s="27">
        <f t="shared" si="79"/>
        <v>54.3</v>
      </c>
      <c r="AO122" s="27">
        <f t="shared" si="80"/>
        <v>57.3</v>
      </c>
      <c r="AP122" s="27">
        <f t="shared" si="81"/>
        <v>60.3</v>
      </c>
      <c r="AQ122" s="27">
        <f t="shared" si="82"/>
        <v>0</v>
      </c>
      <c r="AR122" s="27">
        <f t="shared" si="83"/>
        <v>0</v>
      </c>
      <c r="AS122" s="27">
        <f t="shared" si="84"/>
        <v>0</v>
      </c>
      <c r="AT122" s="27">
        <f t="shared" si="85"/>
        <v>0</v>
      </c>
      <c r="AU122" s="27">
        <f t="shared" si="86"/>
        <v>0</v>
      </c>
      <c r="AV122" s="27">
        <f t="shared" si="87"/>
        <v>0</v>
      </c>
      <c r="AW122" s="27">
        <f t="shared" si="88"/>
        <v>0</v>
      </c>
      <c r="AX122" s="27">
        <f t="shared" si="89"/>
        <v>0</v>
      </c>
      <c r="AY122" s="27">
        <f t="shared" si="90"/>
        <v>0</v>
      </c>
      <c r="AZ122" s="27">
        <f t="shared" si="91"/>
        <v>0</v>
      </c>
      <c r="BA122" s="27">
        <f t="shared" si="92"/>
        <v>0</v>
      </c>
      <c r="BB122" s="27">
        <f t="shared" si="93"/>
        <v>0</v>
      </c>
      <c r="BC122" s="27">
        <f t="shared" si="94"/>
        <v>0</v>
      </c>
      <c r="BD122" s="27">
        <f t="shared" si="95"/>
        <v>0</v>
      </c>
      <c r="BE122" s="27">
        <f t="shared" si="96"/>
        <v>0</v>
      </c>
      <c r="BF122" s="27">
        <f t="shared" si="97"/>
        <v>0</v>
      </c>
      <c r="BG122" s="27">
        <f t="shared" si="98"/>
        <v>0</v>
      </c>
      <c r="BH122" s="27">
        <f t="shared" si="99"/>
        <v>0</v>
      </c>
      <c r="BI122" s="27">
        <f t="shared" si="100"/>
        <v>0</v>
      </c>
      <c r="BJ122" s="27">
        <f t="shared" si="101"/>
        <v>0</v>
      </c>
      <c r="BK122" s="27">
        <f t="shared" si="102"/>
        <v>0</v>
      </c>
      <c r="BL122" s="27">
        <f t="shared" si="103"/>
        <v>0</v>
      </c>
      <c r="BM122" s="27">
        <f t="shared" si="104"/>
        <v>0</v>
      </c>
      <c r="BN122" s="27">
        <f t="shared" si="105"/>
        <v>0</v>
      </c>
      <c r="BO122" s="27">
        <f t="shared" si="106"/>
        <v>0</v>
      </c>
      <c r="BP122" s="27">
        <f t="shared" si="107"/>
        <v>0</v>
      </c>
      <c r="BQ122" s="27">
        <f t="shared" si="108"/>
        <v>0</v>
      </c>
      <c r="BR122" s="27">
        <f t="shared" si="109"/>
        <v>0</v>
      </c>
      <c r="BS122" s="27">
        <f t="shared" si="110"/>
        <v>0</v>
      </c>
      <c r="BT122" s="27">
        <f t="shared" si="111"/>
        <v>0</v>
      </c>
      <c r="BU122" s="27">
        <f t="shared" si="112"/>
        <v>0</v>
      </c>
      <c r="BV122" s="27">
        <f t="shared" si="113"/>
        <v>0</v>
      </c>
      <c r="BW122" s="29">
        <f t="shared" si="114"/>
        <v>0</v>
      </c>
      <c r="BX122" s="29">
        <f t="shared" si="115"/>
        <v>0</v>
      </c>
      <c r="BY122" s="27">
        <f t="shared" si="116"/>
        <v>0</v>
      </c>
    </row>
    <row r="123" spans="7:77" ht="12.75">
      <c r="G123" s="27">
        <f t="shared" si="118"/>
        <v>0</v>
      </c>
      <c r="H123" s="27">
        <f t="shared" si="63"/>
        <v>0</v>
      </c>
      <c r="I123" s="27">
        <f t="shared" si="64"/>
        <v>0</v>
      </c>
      <c r="J123" s="27">
        <f t="shared" si="65"/>
        <v>0</v>
      </c>
      <c r="K123" s="27">
        <f t="shared" si="66"/>
        <v>0</v>
      </c>
      <c r="L123" s="27">
        <f t="shared" si="67"/>
        <v>0</v>
      </c>
      <c r="M123" s="37">
        <f t="shared" si="68"/>
        <v>14.2</v>
      </c>
      <c r="N123" s="37">
        <f t="shared" si="69"/>
        <v>0.4</v>
      </c>
      <c r="O123" s="36">
        <f t="shared" si="117"/>
        <v>42</v>
      </c>
      <c r="P123" s="33">
        <f t="shared" si="70"/>
        <v>13.399999999999999</v>
      </c>
      <c r="Q123" s="27">
        <f t="shared" si="71"/>
        <v>13.799999999999999</v>
      </c>
      <c r="R123" s="27">
        <f t="shared" si="72"/>
        <v>0.4</v>
      </c>
      <c r="S123" s="27">
        <v>2.7</v>
      </c>
      <c r="T123" s="27">
        <v>2.7</v>
      </c>
      <c r="U123" s="27">
        <v>11.4</v>
      </c>
      <c r="V123" s="27">
        <v>11.4</v>
      </c>
      <c r="W123" s="27">
        <v>6.8</v>
      </c>
      <c r="X123" s="27">
        <v>6.8</v>
      </c>
      <c r="Y123" s="27">
        <v>6.8</v>
      </c>
      <c r="Z123" s="27">
        <v>6.8</v>
      </c>
      <c r="AA123" s="27">
        <f t="shared" si="73"/>
        <v>42</v>
      </c>
      <c r="AB123" s="27">
        <v>1.1</v>
      </c>
      <c r="AC123" s="27">
        <v>3.2</v>
      </c>
      <c r="AD123" s="27">
        <v>1.2</v>
      </c>
      <c r="AE123" s="27">
        <v>4.3</v>
      </c>
      <c r="AF123" s="27">
        <v>3</v>
      </c>
      <c r="AG123" s="27">
        <v>3</v>
      </c>
      <c r="AH123" s="27">
        <v>3</v>
      </c>
      <c r="AI123" s="27">
        <f t="shared" si="74"/>
        <v>42</v>
      </c>
      <c r="AJ123" s="27">
        <f t="shared" si="75"/>
        <v>43.1</v>
      </c>
      <c r="AK123" s="27">
        <f t="shared" si="76"/>
        <v>46.3</v>
      </c>
      <c r="AL123" s="27">
        <f t="shared" si="77"/>
        <v>47.5</v>
      </c>
      <c r="AM123" s="27">
        <f t="shared" si="78"/>
        <v>51.8</v>
      </c>
      <c r="AN123" s="27">
        <f t="shared" si="79"/>
        <v>54.8</v>
      </c>
      <c r="AO123" s="27">
        <f t="shared" si="80"/>
        <v>57.8</v>
      </c>
      <c r="AP123" s="27">
        <f t="shared" si="81"/>
        <v>60.8</v>
      </c>
      <c r="AQ123" s="27">
        <f t="shared" si="82"/>
        <v>0</v>
      </c>
      <c r="AR123" s="27">
        <f t="shared" si="83"/>
        <v>0</v>
      </c>
      <c r="AS123" s="27">
        <f t="shared" si="84"/>
        <v>0</v>
      </c>
      <c r="AT123" s="27">
        <f t="shared" si="85"/>
        <v>0</v>
      </c>
      <c r="AU123" s="27">
        <f t="shared" si="86"/>
        <v>0</v>
      </c>
      <c r="AV123" s="27">
        <f t="shared" si="87"/>
        <v>0</v>
      </c>
      <c r="AW123" s="27">
        <f t="shared" si="88"/>
        <v>0</v>
      </c>
      <c r="AX123" s="27">
        <f t="shared" si="89"/>
        <v>0</v>
      </c>
      <c r="AY123" s="27">
        <f t="shared" si="90"/>
        <v>0</v>
      </c>
      <c r="AZ123" s="27">
        <f t="shared" si="91"/>
        <v>0</v>
      </c>
      <c r="BA123" s="27">
        <f t="shared" si="92"/>
        <v>0</v>
      </c>
      <c r="BB123" s="27">
        <f t="shared" si="93"/>
        <v>0</v>
      </c>
      <c r="BC123" s="27">
        <f t="shared" si="94"/>
        <v>0</v>
      </c>
      <c r="BD123" s="27">
        <f t="shared" si="95"/>
        <v>0</v>
      </c>
      <c r="BE123" s="27">
        <f t="shared" si="96"/>
        <v>0</v>
      </c>
      <c r="BF123" s="27">
        <f t="shared" si="97"/>
        <v>0</v>
      </c>
      <c r="BG123" s="27">
        <f t="shared" si="98"/>
        <v>0</v>
      </c>
      <c r="BH123" s="27">
        <f t="shared" si="99"/>
        <v>0</v>
      </c>
      <c r="BI123" s="27">
        <f t="shared" si="100"/>
        <v>0</v>
      </c>
      <c r="BJ123" s="27">
        <f t="shared" si="101"/>
        <v>0</v>
      </c>
      <c r="BK123" s="27">
        <f t="shared" si="102"/>
        <v>0</v>
      </c>
      <c r="BL123" s="27">
        <f t="shared" si="103"/>
        <v>0</v>
      </c>
      <c r="BM123" s="27">
        <f t="shared" si="104"/>
        <v>0</v>
      </c>
      <c r="BN123" s="27">
        <f t="shared" si="105"/>
        <v>0</v>
      </c>
      <c r="BO123" s="27">
        <f t="shared" si="106"/>
        <v>0</v>
      </c>
      <c r="BP123" s="27">
        <f t="shared" si="107"/>
        <v>0</v>
      </c>
      <c r="BQ123" s="27">
        <f t="shared" si="108"/>
        <v>0</v>
      </c>
      <c r="BR123" s="27">
        <f t="shared" si="109"/>
        <v>0</v>
      </c>
      <c r="BS123" s="27">
        <f t="shared" si="110"/>
        <v>0</v>
      </c>
      <c r="BT123" s="27">
        <f t="shared" si="111"/>
        <v>0</v>
      </c>
      <c r="BU123" s="27">
        <f t="shared" si="112"/>
        <v>0</v>
      </c>
      <c r="BV123" s="27">
        <f t="shared" si="113"/>
        <v>0</v>
      </c>
      <c r="BW123" s="29">
        <f t="shared" si="114"/>
        <v>0</v>
      </c>
      <c r="BX123" s="29">
        <f t="shared" si="115"/>
        <v>0</v>
      </c>
      <c r="BY123" s="27">
        <f t="shared" si="116"/>
        <v>0</v>
      </c>
    </row>
    <row r="124" spans="7:77" ht="12.75">
      <c r="G124" s="27">
        <f t="shared" si="118"/>
        <v>0</v>
      </c>
      <c r="H124" s="27">
        <f t="shared" si="63"/>
        <v>0</v>
      </c>
      <c r="I124" s="27">
        <f t="shared" si="64"/>
        <v>0</v>
      </c>
      <c r="J124" s="27">
        <f t="shared" si="65"/>
        <v>0</v>
      </c>
      <c r="K124" s="27">
        <f t="shared" si="66"/>
        <v>0</v>
      </c>
      <c r="L124" s="27">
        <f t="shared" si="67"/>
        <v>0</v>
      </c>
      <c r="M124" s="37">
        <f t="shared" si="68"/>
        <v>14.2</v>
      </c>
      <c r="N124" s="37">
        <f t="shared" si="69"/>
        <v>0.4</v>
      </c>
      <c r="O124" s="36">
        <f t="shared" si="117"/>
        <v>42.5</v>
      </c>
      <c r="P124" s="33">
        <f t="shared" si="70"/>
        <v>13.399999999999999</v>
      </c>
      <c r="Q124" s="27">
        <f t="shared" si="71"/>
        <v>13.799999999999999</v>
      </c>
      <c r="R124" s="27">
        <f t="shared" si="72"/>
        <v>0.4</v>
      </c>
      <c r="S124" s="27">
        <v>2.7</v>
      </c>
      <c r="T124" s="27">
        <v>2.7</v>
      </c>
      <c r="U124" s="27">
        <v>11.4</v>
      </c>
      <c r="V124" s="27">
        <v>11.4</v>
      </c>
      <c r="W124" s="27">
        <v>6.8</v>
      </c>
      <c r="X124" s="27">
        <v>6.8</v>
      </c>
      <c r="Y124" s="27">
        <v>6.8</v>
      </c>
      <c r="Z124" s="27">
        <v>6.8</v>
      </c>
      <c r="AA124" s="27">
        <f t="shared" si="73"/>
        <v>42.5</v>
      </c>
      <c r="AB124" s="27">
        <v>1.1</v>
      </c>
      <c r="AC124" s="27">
        <v>3.2</v>
      </c>
      <c r="AD124" s="27">
        <v>1.2</v>
      </c>
      <c r="AE124" s="27">
        <v>4.3</v>
      </c>
      <c r="AF124" s="27">
        <v>3</v>
      </c>
      <c r="AG124" s="27">
        <v>3</v>
      </c>
      <c r="AH124" s="27">
        <v>3</v>
      </c>
      <c r="AI124" s="27">
        <f t="shared" si="74"/>
        <v>42.5</v>
      </c>
      <c r="AJ124" s="27">
        <f t="shared" si="75"/>
        <v>43.6</v>
      </c>
      <c r="AK124" s="27">
        <f t="shared" si="76"/>
        <v>46.8</v>
      </c>
      <c r="AL124" s="27">
        <f t="shared" si="77"/>
        <v>48</v>
      </c>
      <c r="AM124" s="27">
        <f t="shared" si="78"/>
        <v>52.3</v>
      </c>
      <c r="AN124" s="27">
        <f t="shared" si="79"/>
        <v>55.3</v>
      </c>
      <c r="AO124" s="27">
        <f t="shared" si="80"/>
        <v>58.3</v>
      </c>
      <c r="AP124" s="27">
        <f t="shared" si="81"/>
        <v>61.3</v>
      </c>
      <c r="AQ124" s="27">
        <f t="shared" si="82"/>
        <v>0</v>
      </c>
      <c r="AR124" s="27">
        <f t="shared" si="83"/>
        <v>0</v>
      </c>
      <c r="AS124" s="27">
        <f t="shared" si="84"/>
        <v>0</v>
      </c>
      <c r="AT124" s="27">
        <f t="shared" si="85"/>
        <v>0</v>
      </c>
      <c r="AU124" s="27">
        <f t="shared" si="86"/>
        <v>0</v>
      </c>
      <c r="AV124" s="27">
        <f t="shared" si="87"/>
        <v>0</v>
      </c>
      <c r="AW124" s="27">
        <f t="shared" si="88"/>
        <v>0</v>
      </c>
      <c r="AX124" s="27">
        <f t="shared" si="89"/>
        <v>0</v>
      </c>
      <c r="AY124" s="27">
        <f t="shared" si="90"/>
        <v>0</v>
      </c>
      <c r="AZ124" s="27">
        <f t="shared" si="91"/>
        <v>0</v>
      </c>
      <c r="BA124" s="27">
        <f t="shared" si="92"/>
        <v>0</v>
      </c>
      <c r="BB124" s="27">
        <f t="shared" si="93"/>
        <v>0</v>
      </c>
      <c r="BC124" s="27">
        <f t="shared" si="94"/>
        <v>0</v>
      </c>
      <c r="BD124" s="27">
        <f t="shared" si="95"/>
        <v>0</v>
      </c>
      <c r="BE124" s="27">
        <f t="shared" si="96"/>
        <v>0</v>
      </c>
      <c r="BF124" s="27">
        <f t="shared" si="97"/>
        <v>0</v>
      </c>
      <c r="BG124" s="27">
        <f t="shared" si="98"/>
        <v>0</v>
      </c>
      <c r="BH124" s="27">
        <f t="shared" si="99"/>
        <v>0</v>
      </c>
      <c r="BI124" s="27">
        <f t="shared" si="100"/>
        <v>0</v>
      </c>
      <c r="BJ124" s="27">
        <f t="shared" si="101"/>
        <v>0</v>
      </c>
      <c r="BK124" s="27">
        <f t="shared" si="102"/>
        <v>0</v>
      </c>
      <c r="BL124" s="27">
        <f t="shared" si="103"/>
        <v>0</v>
      </c>
      <c r="BM124" s="27">
        <f t="shared" si="104"/>
        <v>0</v>
      </c>
      <c r="BN124" s="27">
        <f t="shared" si="105"/>
        <v>0</v>
      </c>
      <c r="BO124" s="27">
        <f t="shared" si="106"/>
        <v>0</v>
      </c>
      <c r="BP124" s="27">
        <f t="shared" si="107"/>
        <v>0</v>
      </c>
      <c r="BQ124" s="27">
        <f t="shared" si="108"/>
        <v>0</v>
      </c>
      <c r="BR124" s="27">
        <f t="shared" si="109"/>
        <v>0</v>
      </c>
      <c r="BS124" s="27">
        <f t="shared" si="110"/>
        <v>0</v>
      </c>
      <c r="BT124" s="27">
        <f t="shared" si="111"/>
        <v>0</v>
      </c>
      <c r="BU124" s="27">
        <f t="shared" si="112"/>
        <v>0</v>
      </c>
      <c r="BV124" s="27">
        <f t="shared" si="113"/>
        <v>0</v>
      </c>
      <c r="BW124" s="29">
        <f t="shared" si="114"/>
        <v>0</v>
      </c>
      <c r="BX124" s="29">
        <f t="shared" si="115"/>
        <v>0</v>
      </c>
      <c r="BY124" s="27">
        <f t="shared" si="116"/>
        <v>0</v>
      </c>
    </row>
    <row r="125" spans="7:77" ht="12.75">
      <c r="G125" s="27">
        <f t="shared" si="118"/>
        <v>0</v>
      </c>
      <c r="H125" s="27">
        <f t="shared" si="63"/>
        <v>0</v>
      </c>
      <c r="I125" s="27">
        <f t="shared" si="64"/>
        <v>0</v>
      </c>
      <c r="J125" s="27">
        <f t="shared" si="65"/>
        <v>0</v>
      </c>
      <c r="K125" s="27">
        <f t="shared" si="66"/>
        <v>0</v>
      </c>
      <c r="L125" s="27">
        <f t="shared" si="67"/>
        <v>0</v>
      </c>
      <c r="M125" s="37">
        <f t="shared" si="68"/>
        <v>14.2</v>
      </c>
      <c r="N125" s="37">
        <f t="shared" si="69"/>
        <v>0.4</v>
      </c>
      <c r="O125" s="36">
        <f t="shared" si="117"/>
        <v>43</v>
      </c>
      <c r="P125" s="33">
        <f t="shared" si="70"/>
        <v>13.399999999999999</v>
      </c>
      <c r="Q125" s="27">
        <f t="shared" si="71"/>
        <v>13.799999999999999</v>
      </c>
      <c r="R125" s="27">
        <f t="shared" si="72"/>
        <v>0.4</v>
      </c>
      <c r="S125" s="27">
        <v>2.7</v>
      </c>
      <c r="T125" s="27">
        <v>2.7</v>
      </c>
      <c r="U125" s="27">
        <v>11.4</v>
      </c>
      <c r="V125" s="27">
        <v>11.4</v>
      </c>
      <c r="W125" s="27">
        <v>6.8</v>
      </c>
      <c r="X125" s="27">
        <v>6.8</v>
      </c>
      <c r="Y125" s="27">
        <v>6.8</v>
      </c>
      <c r="Z125" s="27">
        <v>6.8</v>
      </c>
      <c r="AA125" s="27">
        <f t="shared" si="73"/>
        <v>43</v>
      </c>
      <c r="AB125" s="27">
        <v>1.1</v>
      </c>
      <c r="AC125" s="27">
        <v>3.2</v>
      </c>
      <c r="AD125" s="27">
        <v>1.2</v>
      </c>
      <c r="AE125" s="27">
        <v>4.3</v>
      </c>
      <c r="AF125" s="27">
        <v>3</v>
      </c>
      <c r="AG125" s="27">
        <v>3</v>
      </c>
      <c r="AH125" s="27">
        <v>3</v>
      </c>
      <c r="AI125" s="27">
        <f t="shared" si="74"/>
        <v>43</v>
      </c>
      <c r="AJ125" s="27">
        <f t="shared" si="75"/>
        <v>44.1</v>
      </c>
      <c r="AK125" s="27">
        <f t="shared" si="76"/>
        <v>47.3</v>
      </c>
      <c r="AL125" s="27">
        <f t="shared" si="77"/>
        <v>48.5</v>
      </c>
      <c r="AM125" s="27">
        <f t="shared" si="78"/>
        <v>52.8</v>
      </c>
      <c r="AN125" s="27">
        <f t="shared" si="79"/>
        <v>55.8</v>
      </c>
      <c r="AO125" s="27">
        <f t="shared" si="80"/>
        <v>58.8</v>
      </c>
      <c r="AP125" s="27">
        <f t="shared" si="81"/>
        <v>61.8</v>
      </c>
      <c r="AQ125" s="27">
        <f t="shared" si="82"/>
        <v>0</v>
      </c>
      <c r="AR125" s="27">
        <f t="shared" si="83"/>
        <v>0</v>
      </c>
      <c r="AS125" s="27">
        <f t="shared" si="84"/>
        <v>0</v>
      </c>
      <c r="AT125" s="27">
        <f t="shared" si="85"/>
        <v>0</v>
      </c>
      <c r="AU125" s="27">
        <f t="shared" si="86"/>
        <v>0</v>
      </c>
      <c r="AV125" s="27">
        <f t="shared" si="87"/>
        <v>0</v>
      </c>
      <c r="AW125" s="27">
        <f t="shared" si="88"/>
        <v>0</v>
      </c>
      <c r="AX125" s="27">
        <f t="shared" si="89"/>
        <v>0</v>
      </c>
      <c r="AY125" s="27">
        <f t="shared" si="90"/>
        <v>0</v>
      </c>
      <c r="AZ125" s="27">
        <f t="shared" si="91"/>
        <v>0</v>
      </c>
      <c r="BA125" s="27">
        <f t="shared" si="92"/>
        <v>0</v>
      </c>
      <c r="BB125" s="27">
        <f t="shared" si="93"/>
        <v>0</v>
      </c>
      <c r="BC125" s="27">
        <f t="shared" si="94"/>
        <v>0</v>
      </c>
      <c r="BD125" s="27">
        <f t="shared" si="95"/>
        <v>0</v>
      </c>
      <c r="BE125" s="27">
        <f t="shared" si="96"/>
        <v>0</v>
      </c>
      <c r="BF125" s="27">
        <f t="shared" si="97"/>
        <v>0</v>
      </c>
      <c r="BG125" s="27">
        <f t="shared" si="98"/>
        <v>0</v>
      </c>
      <c r="BH125" s="27">
        <f t="shared" si="99"/>
        <v>0</v>
      </c>
      <c r="BI125" s="27">
        <f t="shared" si="100"/>
        <v>0</v>
      </c>
      <c r="BJ125" s="27">
        <f t="shared" si="101"/>
        <v>0</v>
      </c>
      <c r="BK125" s="27">
        <f t="shared" si="102"/>
        <v>0</v>
      </c>
      <c r="BL125" s="27">
        <f t="shared" si="103"/>
        <v>0</v>
      </c>
      <c r="BM125" s="27">
        <f t="shared" si="104"/>
        <v>0</v>
      </c>
      <c r="BN125" s="27">
        <f t="shared" si="105"/>
        <v>0</v>
      </c>
      <c r="BO125" s="27">
        <f t="shared" si="106"/>
        <v>0</v>
      </c>
      <c r="BP125" s="27">
        <f t="shared" si="107"/>
        <v>0</v>
      </c>
      <c r="BQ125" s="27">
        <f t="shared" si="108"/>
        <v>0</v>
      </c>
      <c r="BR125" s="27">
        <f t="shared" si="109"/>
        <v>0</v>
      </c>
      <c r="BS125" s="27">
        <f t="shared" si="110"/>
        <v>0</v>
      </c>
      <c r="BT125" s="27">
        <f t="shared" si="111"/>
        <v>0</v>
      </c>
      <c r="BU125" s="27">
        <f t="shared" si="112"/>
        <v>0</v>
      </c>
      <c r="BV125" s="27">
        <f t="shared" si="113"/>
        <v>0</v>
      </c>
      <c r="BW125" s="29">
        <f t="shared" si="114"/>
        <v>0</v>
      </c>
      <c r="BX125" s="29">
        <f t="shared" si="115"/>
        <v>0</v>
      </c>
      <c r="BY125" s="27">
        <f t="shared" si="116"/>
        <v>0</v>
      </c>
    </row>
    <row r="126" spans="7:77" ht="12.75">
      <c r="G126" s="27">
        <f t="shared" si="118"/>
        <v>0</v>
      </c>
      <c r="H126" s="27">
        <f t="shared" si="63"/>
        <v>0</v>
      </c>
      <c r="I126" s="27">
        <f t="shared" si="64"/>
        <v>0</v>
      </c>
      <c r="J126" s="27">
        <f t="shared" si="65"/>
        <v>0</v>
      </c>
      <c r="K126" s="27">
        <f t="shared" si="66"/>
        <v>0</v>
      </c>
      <c r="L126" s="27">
        <f t="shared" si="67"/>
        <v>0</v>
      </c>
      <c r="M126" s="37">
        <f t="shared" si="68"/>
        <v>14.2</v>
      </c>
      <c r="N126" s="37">
        <f t="shared" si="69"/>
        <v>0.4</v>
      </c>
      <c r="O126" s="36">
        <f t="shared" si="117"/>
        <v>43.5</v>
      </c>
      <c r="P126" s="33">
        <f t="shared" si="70"/>
        <v>13.399999999999999</v>
      </c>
      <c r="Q126" s="27">
        <f t="shared" si="71"/>
        <v>13.799999999999999</v>
      </c>
      <c r="R126" s="27">
        <f t="shared" si="72"/>
        <v>0.4</v>
      </c>
      <c r="S126" s="27">
        <v>2.7</v>
      </c>
      <c r="T126" s="27">
        <v>2.7</v>
      </c>
      <c r="U126" s="27">
        <v>11.4</v>
      </c>
      <c r="V126" s="27">
        <v>11.4</v>
      </c>
      <c r="W126" s="27">
        <v>6.8</v>
      </c>
      <c r="X126" s="27">
        <v>6.8</v>
      </c>
      <c r="Y126" s="27">
        <v>6.8</v>
      </c>
      <c r="Z126" s="27">
        <v>6.8</v>
      </c>
      <c r="AA126" s="27">
        <f t="shared" si="73"/>
        <v>43.5</v>
      </c>
      <c r="AB126" s="27">
        <v>1.1</v>
      </c>
      <c r="AC126" s="27">
        <v>3.2</v>
      </c>
      <c r="AD126" s="27">
        <v>1.2</v>
      </c>
      <c r="AE126" s="27">
        <v>4.3</v>
      </c>
      <c r="AF126" s="27">
        <v>3</v>
      </c>
      <c r="AG126" s="27">
        <v>3</v>
      </c>
      <c r="AH126" s="27">
        <v>3</v>
      </c>
      <c r="AI126" s="27">
        <f t="shared" si="74"/>
        <v>43.5</v>
      </c>
      <c r="AJ126" s="27">
        <f t="shared" si="75"/>
        <v>44.6</v>
      </c>
      <c r="AK126" s="27">
        <f t="shared" si="76"/>
        <v>47.8</v>
      </c>
      <c r="AL126" s="27">
        <f t="shared" si="77"/>
        <v>49</v>
      </c>
      <c r="AM126" s="27">
        <f t="shared" si="78"/>
        <v>53.3</v>
      </c>
      <c r="AN126" s="27">
        <f t="shared" si="79"/>
        <v>56.3</v>
      </c>
      <c r="AO126" s="27">
        <f t="shared" si="80"/>
        <v>59.3</v>
      </c>
      <c r="AP126" s="27">
        <f t="shared" si="81"/>
        <v>62.3</v>
      </c>
      <c r="AQ126" s="27">
        <f t="shared" si="82"/>
        <v>0</v>
      </c>
      <c r="AR126" s="27">
        <f t="shared" si="83"/>
        <v>0</v>
      </c>
      <c r="AS126" s="27">
        <f t="shared" si="84"/>
        <v>0</v>
      </c>
      <c r="AT126" s="27">
        <f t="shared" si="85"/>
        <v>0</v>
      </c>
      <c r="AU126" s="27">
        <f t="shared" si="86"/>
        <v>0</v>
      </c>
      <c r="AV126" s="27">
        <f t="shared" si="87"/>
        <v>0</v>
      </c>
      <c r="AW126" s="27">
        <f t="shared" si="88"/>
        <v>0</v>
      </c>
      <c r="AX126" s="27">
        <f t="shared" si="89"/>
        <v>0</v>
      </c>
      <c r="AY126" s="27">
        <f t="shared" si="90"/>
        <v>0</v>
      </c>
      <c r="AZ126" s="27">
        <f t="shared" si="91"/>
        <v>0</v>
      </c>
      <c r="BA126" s="27">
        <f t="shared" si="92"/>
        <v>0</v>
      </c>
      <c r="BB126" s="27">
        <f t="shared" si="93"/>
        <v>0</v>
      </c>
      <c r="BC126" s="27">
        <f t="shared" si="94"/>
        <v>0</v>
      </c>
      <c r="BD126" s="27">
        <f t="shared" si="95"/>
        <v>0</v>
      </c>
      <c r="BE126" s="27">
        <f t="shared" si="96"/>
        <v>0</v>
      </c>
      <c r="BF126" s="27">
        <f t="shared" si="97"/>
        <v>0</v>
      </c>
      <c r="BG126" s="27">
        <f t="shared" si="98"/>
        <v>0</v>
      </c>
      <c r="BH126" s="27">
        <f t="shared" si="99"/>
        <v>0</v>
      </c>
      <c r="BI126" s="27">
        <f t="shared" si="100"/>
        <v>0</v>
      </c>
      <c r="BJ126" s="27">
        <f t="shared" si="101"/>
        <v>0</v>
      </c>
      <c r="BK126" s="27">
        <f t="shared" si="102"/>
        <v>0</v>
      </c>
      <c r="BL126" s="27">
        <f t="shared" si="103"/>
        <v>0</v>
      </c>
      <c r="BM126" s="27">
        <f t="shared" si="104"/>
        <v>0</v>
      </c>
      <c r="BN126" s="27">
        <f t="shared" si="105"/>
        <v>0</v>
      </c>
      <c r="BO126" s="27">
        <f t="shared" si="106"/>
        <v>0</v>
      </c>
      <c r="BP126" s="27">
        <f t="shared" si="107"/>
        <v>0</v>
      </c>
      <c r="BQ126" s="27">
        <f t="shared" si="108"/>
        <v>0</v>
      </c>
      <c r="BR126" s="27">
        <f t="shared" si="109"/>
        <v>0</v>
      </c>
      <c r="BS126" s="27">
        <f t="shared" si="110"/>
        <v>0</v>
      </c>
      <c r="BT126" s="27">
        <f t="shared" si="111"/>
        <v>0</v>
      </c>
      <c r="BU126" s="27">
        <f t="shared" si="112"/>
        <v>0</v>
      </c>
      <c r="BV126" s="27">
        <f t="shared" si="113"/>
        <v>0</v>
      </c>
      <c r="BW126" s="29">
        <f t="shared" si="114"/>
        <v>0</v>
      </c>
      <c r="BX126" s="29">
        <f t="shared" si="115"/>
        <v>0</v>
      </c>
      <c r="BY126" s="27">
        <f t="shared" si="116"/>
        <v>0</v>
      </c>
    </row>
    <row r="127" spans="7:77" ht="12.75">
      <c r="G127" s="27">
        <f t="shared" si="118"/>
        <v>0</v>
      </c>
      <c r="H127" s="27">
        <f t="shared" si="63"/>
        <v>0</v>
      </c>
      <c r="I127" s="27">
        <f t="shared" si="64"/>
        <v>0</v>
      </c>
      <c r="J127" s="27">
        <f t="shared" si="65"/>
        <v>0</v>
      </c>
      <c r="K127" s="27">
        <f t="shared" si="66"/>
        <v>0</v>
      </c>
      <c r="L127" s="27">
        <f t="shared" si="67"/>
        <v>0</v>
      </c>
      <c r="M127" s="37">
        <f t="shared" si="68"/>
        <v>14.2</v>
      </c>
      <c r="N127" s="37">
        <f t="shared" si="69"/>
        <v>0.4</v>
      </c>
      <c r="O127" s="36">
        <f t="shared" si="117"/>
        <v>44</v>
      </c>
      <c r="P127" s="33">
        <f t="shared" si="70"/>
        <v>13.399999999999999</v>
      </c>
      <c r="Q127" s="27">
        <f t="shared" si="71"/>
        <v>13.799999999999999</v>
      </c>
      <c r="R127" s="27">
        <f t="shared" si="72"/>
        <v>0.4</v>
      </c>
      <c r="S127" s="27">
        <v>2.7</v>
      </c>
      <c r="T127" s="27">
        <v>2.7</v>
      </c>
      <c r="U127" s="27">
        <v>11.4</v>
      </c>
      <c r="V127" s="27">
        <v>11.4</v>
      </c>
      <c r="W127" s="27">
        <v>6.8</v>
      </c>
      <c r="X127" s="27">
        <v>6.8</v>
      </c>
      <c r="Y127" s="27">
        <v>6.8</v>
      </c>
      <c r="Z127" s="27">
        <v>6.8</v>
      </c>
      <c r="AA127" s="27">
        <f t="shared" si="73"/>
        <v>44</v>
      </c>
      <c r="AB127" s="27">
        <v>1.1</v>
      </c>
      <c r="AC127" s="27">
        <v>3.2</v>
      </c>
      <c r="AD127" s="27">
        <v>1.2</v>
      </c>
      <c r="AE127" s="27">
        <v>4.3</v>
      </c>
      <c r="AF127" s="27">
        <v>3</v>
      </c>
      <c r="AG127" s="27">
        <v>3</v>
      </c>
      <c r="AH127" s="27">
        <v>3</v>
      </c>
      <c r="AI127" s="27">
        <f t="shared" si="74"/>
        <v>44</v>
      </c>
      <c r="AJ127" s="27">
        <f t="shared" si="75"/>
        <v>45.1</v>
      </c>
      <c r="AK127" s="27">
        <f t="shared" si="76"/>
        <v>48.3</v>
      </c>
      <c r="AL127" s="27">
        <f t="shared" si="77"/>
        <v>49.5</v>
      </c>
      <c r="AM127" s="27">
        <f t="shared" si="78"/>
        <v>53.8</v>
      </c>
      <c r="AN127" s="27">
        <f t="shared" si="79"/>
        <v>56.8</v>
      </c>
      <c r="AO127" s="27">
        <f t="shared" si="80"/>
        <v>59.8</v>
      </c>
      <c r="AP127" s="27">
        <f t="shared" si="81"/>
        <v>62.8</v>
      </c>
      <c r="AQ127" s="27">
        <f t="shared" si="82"/>
        <v>0</v>
      </c>
      <c r="AR127" s="27">
        <f t="shared" si="83"/>
        <v>0</v>
      </c>
      <c r="AS127" s="27">
        <f t="shared" si="84"/>
        <v>0</v>
      </c>
      <c r="AT127" s="27">
        <f t="shared" si="85"/>
        <v>0</v>
      </c>
      <c r="AU127" s="27">
        <f t="shared" si="86"/>
        <v>0</v>
      </c>
      <c r="AV127" s="27">
        <f t="shared" si="87"/>
        <v>0</v>
      </c>
      <c r="AW127" s="27">
        <f t="shared" si="88"/>
        <v>0</v>
      </c>
      <c r="AX127" s="27">
        <f t="shared" si="89"/>
        <v>0</v>
      </c>
      <c r="AY127" s="27">
        <f t="shared" si="90"/>
        <v>0</v>
      </c>
      <c r="AZ127" s="27">
        <f t="shared" si="91"/>
        <v>0</v>
      </c>
      <c r="BA127" s="27">
        <f t="shared" si="92"/>
        <v>0</v>
      </c>
      <c r="BB127" s="27">
        <f t="shared" si="93"/>
        <v>0</v>
      </c>
      <c r="BC127" s="27">
        <f t="shared" si="94"/>
        <v>0</v>
      </c>
      <c r="BD127" s="27">
        <f t="shared" si="95"/>
        <v>0</v>
      </c>
      <c r="BE127" s="27">
        <f t="shared" si="96"/>
        <v>0</v>
      </c>
      <c r="BF127" s="27">
        <f t="shared" si="97"/>
        <v>0</v>
      </c>
      <c r="BG127" s="27">
        <f t="shared" si="98"/>
        <v>0</v>
      </c>
      <c r="BH127" s="27">
        <f t="shared" si="99"/>
        <v>0</v>
      </c>
      <c r="BI127" s="27">
        <f t="shared" si="100"/>
        <v>0</v>
      </c>
      <c r="BJ127" s="27">
        <f t="shared" si="101"/>
        <v>0</v>
      </c>
      <c r="BK127" s="27">
        <f t="shared" si="102"/>
        <v>0</v>
      </c>
      <c r="BL127" s="27">
        <f t="shared" si="103"/>
        <v>0</v>
      </c>
      <c r="BM127" s="27">
        <f t="shared" si="104"/>
        <v>0</v>
      </c>
      <c r="BN127" s="27">
        <f t="shared" si="105"/>
        <v>0</v>
      </c>
      <c r="BO127" s="27">
        <f t="shared" si="106"/>
        <v>0</v>
      </c>
      <c r="BP127" s="27">
        <f t="shared" si="107"/>
        <v>0</v>
      </c>
      <c r="BQ127" s="27">
        <f t="shared" si="108"/>
        <v>0</v>
      </c>
      <c r="BR127" s="27">
        <f t="shared" si="109"/>
        <v>0</v>
      </c>
      <c r="BS127" s="27">
        <f t="shared" si="110"/>
        <v>0</v>
      </c>
      <c r="BT127" s="27">
        <f t="shared" si="111"/>
        <v>0</v>
      </c>
      <c r="BU127" s="27">
        <f t="shared" si="112"/>
        <v>0</v>
      </c>
      <c r="BV127" s="27">
        <f t="shared" si="113"/>
        <v>0</v>
      </c>
      <c r="BW127" s="29">
        <f t="shared" si="114"/>
        <v>0</v>
      </c>
      <c r="BX127" s="29">
        <f t="shared" si="115"/>
        <v>0</v>
      </c>
      <c r="BY127" s="27">
        <f t="shared" si="116"/>
        <v>0</v>
      </c>
    </row>
    <row r="128" spans="7:77" ht="12.75">
      <c r="G128" s="27">
        <f t="shared" si="118"/>
        <v>0</v>
      </c>
      <c r="H128" s="27">
        <f t="shared" si="63"/>
        <v>0</v>
      </c>
      <c r="I128" s="27">
        <f t="shared" si="64"/>
        <v>0</v>
      </c>
      <c r="J128" s="27">
        <f t="shared" si="65"/>
        <v>0</v>
      </c>
      <c r="K128" s="27">
        <f t="shared" si="66"/>
        <v>0</v>
      </c>
      <c r="L128" s="27">
        <f t="shared" si="67"/>
        <v>0</v>
      </c>
      <c r="M128" s="37">
        <f t="shared" si="68"/>
        <v>14.2</v>
      </c>
      <c r="N128" s="37">
        <f t="shared" si="69"/>
        <v>0.4</v>
      </c>
      <c r="O128" s="36">
        <f t="shared" si="117"/>
        <v>44.5</v>
      </c>
      <c r="P128" s="33">
        <f t="shared" si="70"/>
        <v>13.399999999999999</v>
      </c>
      <c r="Q128" s="27">
        <f t="shared" si="71"/>
        <v>13.799999999999999</v>
      </c>
      <c r="R128" s="27">
        <f t="shared" si="72"/>
        <v>0.4</v>
      </c>
      <c r="S128" s="27">
        <v>2.7</v>
      </c>
      <c r="T128" s="27">
        <v>2.7</v>
      </c>
      <c r="U128" s="27">
        <v>11.4</v>
      </c>
      <c r="V128" s="27">
        <v>11.4</v>
      </c>
      <c r="W128" s="27">
        <v>6.8</v>
      </c>
      <c r="X128" s="27">
        <v>6.8</v>
      </c>
      <c r="Y128" s="27">
        <v>6.8</v>
      </c>
      <c r="Z128" s="27">
        <v>6.8</v>
      </c>
      <c r="AA128" s="27">
        <f t="shared" si="73"/>
        <v>44.5</v>
      </c>
      <c r="AB128" s="27">
        <v>1.1</v>
      </c>
      <c r="AC128" s="27">
        <v>3.2</v>
      </c>
      <c r="AD128" s="27">
        <v>1.2</v>
      </c>
      <c r="AE128" s="27">
        <v>4.3</v>
      </c>
      <c r="AF128" s="27">
        <v>3</v>
      </c>
      <c r="AG128" s="27">
        <v>3</v>
      </c>
      <c r="AH128" s="27">
        <v>3</v>
      </c>
      <c r="AI128" s="27">
        <f t="shared" si="74"/>
        <v>44.5</v>
      </c>
      <c r="AJ128" s="27">
        <f t="shared" si="75"/>
        <v>45.6</v>
      </c>
      <c r="AK128" s="27">
        <f t="shared" si="76"/>
        <v>48.8</v>
      </c>
      <c r="AL128" s="27">
        <f t="shared" si="77"/>
        <v>50</v>
      </c>
      <c r="AM128" s="27">
        <f t="shared" si="78"/>
        <v>54.3</v>
      </c>
      <c r="AN128" s="27">
        <f t="shared" si="79"/>
        <v>57.3</v>
      </c>
      <c r="AO128" s="27">
        <f t="shared" si="80"/>
        <v>60.3</v>
      </c>
      <c r="AP128" s="27">
        <f t="shared" si="81"/>
        <v>63.3</v>
      </c>
      <c r="AQ128" s="27">
        <f t="shared" si="82"/>
        <v>0</v>
      </c>
      <c r="AR128" s="27">
        <f t="shared" si="83"/>
        <v>0</v>
      </c>
      <c r="AS128" s="27">
        <f t="shared" si="84"/>
        <v>0</v>
      </c>
      <c r="AT128" s="27">
        <f t="shared" si="85"/>
        <v>0</v>
      </c>
      <c r="AU128" s="27">
        <f t="shared" si="86"/>
        <v>0</v>
      </c>
      <c r="AV128" s="27">
        <f t="shared" si="87"/>
        <v>0</v>
      </c>
      <c r="AW128" s="27">
        <f t="shared" si="88"/>
        <v>0</v>
      </c>
      <c r="AX128" s="27">
        <f t="shared" si="89"/>
        <v>0</v>
      </c>
      <c r="AY128" s="27">
        <f t="shared" si="90"/>
        <v>0</v>
      </c>
      <c r="AZ128" s="27">
        <f t="shared" si="91"/>
        <v>0</v>
      </c>
      <c r="BA128" s="27">
        <f t="shared" si="92"/>
        <v>0</v>
      </c>
      <c r="BB128" s="27">
        <f t="shared" si="93"/>
        <v>0</v>
      </c>
      <c r="BC128" s="27">
        <f t="shared" si="94"/>
        <v>0</v>
      </c>
      <c r="BD128" s="27">
        <f t="shared" si="95"/>
        <v>0</v>
      </c>
      <c r="BE128" s="27">
        <f t="shared" si="96"/>
        <v>0</v>
      </c>
      <c r="BF128" s="27">
        <f t="shared" si="97"/>
        <v>0</v>
      </c>
      <c r="BG128" s="27">
        <f t="shared" si="98"/>
        <v>0</v>
      </c>
      <c r="BH128" s="27">
        <f t="shared" si="99"/>
        <v>0</v>
      </c>
      <c r="BI128" s="27">
        <f t="shared" si="100"/>
        <v>0</v>
      </c>
      <c r="BJ128" s="27">
        <f t="shared" si="101"/>
        <v>0</v>
      </c>
      <c r="BK128" s="27">
        <f t="shared" si="102"/>
        <v>0</v>
      </c>
      <c r="BL128" s="27">
        <f t="shared" si="103"/>
        <v>0</v>
      </c>
      <c r="BM128" s="27">
        <f t="shared" si="104"/>
        <v>0</v>
      </c>
      <c r="BN128" s="27">
        <f t="shared" si="105"/>
        <v>0</v>
      </c>
      <c r="BO128" s="27">
        <f t="shared" si="106"/>
        <v>0</v>
      </c>
      <c r="BP128" s="27">
        <f t="shared" si="107"/>
        <v>0</v>
      </c>
      <c r="BQ128" s="27">
        <f t="shared" si="108"/>
        <v>0</v>
      </c>
      <c r="BR128" s="27">
        <f t="shared" si="109"/>
        <v>0</v>
      </c>
      <c r="BS128" s="27">
        <f t="shared" si="110"/>
        <v>0</v>
      </c>
      <c r="BT128" s="27">
        <f t="shared" si="111"/>
        <v>0</v>
      </c>
      <c r="BU128" s="27">
        <f t="shared" si="112"/>
        <v>0</v>
      </c>
      <c r="BV128" s="27">
        <f t="shared" si="113"/>
        <v>0</v>
      </c>
      <c r="BW128" s="29">
        <f t="shared" si="114"/>
        <v>0</v>
      </c>
      <c r="BX128" s="29">
        <f t="shared" si="115"/>
        <v>0</v>
      </c>
      <c r="BY128" s="27">
        <f t="shared" si="116"/>
        <v>0</v>
      </c>
    </row>
    <row r="129" spans="7:77" ht="12.75">
      <c r="G129" s="27">
        <f t="shared" si="118"/>
        <v>0</v>
      </c>
      <c r="H129" s="27">
        <f t="shared" si="63"/>
        <v>0</v>
      </c>
      <c r="I129" s="27">
        <f t="shared" si="64"/>
        <v>0</v>
      </c>
      <c r="J129" s="27">
        <f t="shared" si="65"/>
        <v>0</v>
      </c>
      <c r="K129" s="27">
        <f t="shared" si="66"/>
        <v>0</v>
      </c>
      <c r="L129" s="27">
        <f t="shared" si="67"/>
        <v>0</v>
      </c>
      <c r="M129" s="37">
        <f t="shared" si="68"/>
        <v>14.2</v>
      </c>
      <c r="N129" s="37">
        <f t="shared" si="69"/>
        <v>0.4</v>
      </c>
      <c r="O129" s="36">
        <f t="shared" si="117"/>
        <v>45</v>
      </c>
      <c r="P129" s="33">
        <f t="shared" si="70"/>
        <v>13.399999999999999</v>
      </c>
      <c r="Q129" s="27">
        <f t="shared" si="71"/>
        <v>13.799999999999999</v>
      </c>
      <c r="R129" s="27">
        <f t="shared" si="72"/>
        <v>0.4</v>
      </c>
      <c r="S129" s="27">
        <v>2.7</v>
      </c>
      <c r="T129" s="27">
        <v>2.7</v>
      </c>
      <c r="U129" s="27">
        <v>11.4</v>
      </c>
      <c r="V129" s="27">
        <v>11.4</v>
      </c>
      <c r="W129" s="27">
        <v>6.8</v>
      </c>
      <c r="X129" s="27">
        <v>6.8</v>
      </c>
      <c r="Y129" s="27">
        <v>6.8</v>
      </c>
      <c r="Z129" s="27">
        <v>6.8</v>
      </c>
      <c r="AA129" s="27">
        <f t="shared" si="73"/>
        <v>45</v>
      </c>
      <c r="AB129" s="27">
        <v>1.1</v>
      </c>
      <c r="AC129" s="27">
        <v>3.2</v>
      </c>
      <c r="AD129" s="27">
        <v>1.2</v>
      </c>
      <c r="AE129" s="27">
        <v>4.3</v>
      </c>
      <c r="AF129" s="27">
        <v>3</v>
      </c>
      <c r="AG129" s="27">
        <v>3</v>
      </c>
      <c r="AH129" s="27">
        <v>3</v>
      </c>
      <c r="AI129" s="27">
        <f t="shared" si="74"/>
        <v>45</v>
      </c>
      <c r="AJ129" s="27">
        <f t="shared" si="75"/>
        <v>46.1</v>
      </c>
      <c r="AK129" s="27">
        <f t="shared" si="76"/>
        <v>49.3</v>
      </c>
      <c r="AL129" s="27">
        <f t="shared" si="77"/>
        <v>50.5</v>
      </c>
      <c r="AM129" s="27">
        <f t="shared" si="78"/>
        <v>54.8</v>
      </c>
      <c r="AN129" s="27">
        <f t="shared" si="79"/>
        <v>57.8</v>
      </c>
      <c r="AO129" s="27">
        <f t="shared" si="80"/>
        <v>60.8</v>
      </c>
      <c r="AP129" s="27">
        <f t="shared" si="81"/>
        <v>63.8</v>
      </c>
      <c r="AQ129" s="27">
        <f t="shared" si="82"/>
        <v>0</v>
      </c>
      <c r="AR129" s="27">
        <f t="shared" si="83"/>
        <v>0</v>
      </c>
      <c r="AS129" s="27">
        <f t="shared" si="84"/>
        <v>0</v>
      </c>
      <c r="AT129" s="27">
        <f t="shared" si="85"/>
        <v>0</v>
      </c>
      <c r="AU129" s="27">
        <f t="shared" si="86"/>
        <v>0</v>
      </c>
      <c r="AV129" s="27">
        <f t="shared" si="87"/>
        <v>0</v>
      </c>
      <c r="AW129" s="27">
        <f t="shared" si="88"/>
        <v>0</v>
      </c>
      <c r="AX129" s="27">
        <f t="shared" si="89"/>
        <v>0</v>
      </c>
      <c r="AY129" s="27">
        <f t="shared" si="90"/>
        <v>0</v>
      </c>
      <c r="AZ129" s="27">
        <f t="shared" si="91"/>
        <v>0</v>
      </c>
      <c r="BA129" s="27">
        <f t="shared" si="92"/>
        <v>0</v>
      </c>
      <c r="BB129" s="27">
        <f t="shared" si="93"/>
        <v>0</v>
      </c>
      <c r="BC129" s="27">
        <f t="shared" si="94"/>
        <v>0</v>
      </c>
      <c r="BD129" s="27">
        <f t="shared" si="95"/>
        <v>0</v>
      </c>
      <c r="BE129" s="27">
        <f t="shared" si="96"/>
        <v>0</v>
      </c>
      <c r="BF129" s="27">
        <f t="shared" si="97"/>
        <v>0</v>
      </c>
      <c r="BG129" s="27">
        <f t="shared" si="98"/>
        <v>0</v>
      </c>
      <c r="BH129" s="27">
        <f t="shared" si="99"/>
        <v>0</v>
      </c>
      <c r="BI129" s="27">
        <f t="shared" si="100"/>
        <v>0</v>
      </c>
      <c r="BJ129" s="27">
        <f t="shared" si="101"/>
        <v>0</v>
      </c>
      <c r="BK129" s="27">
        <f t="shared" si="102"/>
        <v>0</v>
      </c>
      <c r="BL129" s="27">
        <f t="shared" si="103"/>
        <v>0</v>
      </c>
      <c r="BM129" s="27">
        <f t="shared" si="104"/>
        <v>0</v>
      </c>
      <c r="BN129" s="27">
        <f t="shared" si="105"/>
        <v>0</v>
      </c>
      <c r="BO129" s="27">
        <f t="shared" si="106"/>
        <v>0</v>
      </c>
      <c r="BP129" s="27">
        <f t="shared" si="107"/>
        <v>0</v>
      </c>
      <c r="BQ129" s="27">
        <f t="shared" si="108"/>
        <v>0</v>
      </c>
      <c r="BR129" s="27">
        <f t="shared" si="109"/>
        <v>0</v>
      </c>
      <c r="BS129" s="27">
        <f t="shared" si="110"/>
        <v>0</v>
      </c>
      <c r="BT129" s="27">
        <f t="shared" si="111"/>
        <v>0</v>
      </c>
      <c r="BU129" s="27">
        <f t="shared" si="112"/>
        <v>0</v>
      </c>
      <c r="BV129" s="27">
        <f t="shared" si="113"/>
        <v>0</v>
      </c>
      <c r="BW129" s="29">
        <f t="shared" si="114"/>
        <v>0</v>
      </c>
      <c r="BX129" s="29">
        <f t="shared" si="115"/>
        <v>0</v>
      </c>
      <c r="BY129" s="27">
        <f t="shared" si="116"/>
        <v>0</v>
      </c>
    </row>
    <row r="130" spans="7:77" ht="12.75">
      <c r="G130" s="27">
        <f aca="true" t="shared" si="119" ref="G130:G139">IF(L130=$C$14,O130,0)</f>
        <v>0</v>
      </c>
      <c r="H130" s="27">
        <f t="shared" si="63"/>
        <v>0</v>
      </c>
      <c r="I130" s="27">
        <f t="shared" si="64"/>
        <v>0</v>
      </c>
      <c r="J130" s="27">
        <f t="shared" si="65"/>
        <v>0</v>
      </c>
      <c r="K130" s="27">
        <f t="shared" si="66"/>
        <v>0</v>
      </c>
      <c r="L130" s="27">
        <f t="shared" si="67"/>
        <v>0</v>
      </c>
      <c r="M130" s="37">
        <f t="shared" si="68"/>
        <v>14.2</v>
      </c>
      <c r="N130" s="37">
        <f t="shared" si="69"/>
        <v>0.4</v>
      </c>
      <c r="O130" s="36">
        <f t="shared" si="117"/>
        <v>45.5</v>
      </c>
      <c r="P130" s="33">
        <f t="shared" si="70"/>
        <v>13.399999999999999</v>
      </c>
      <c r="Q130" s="27">
        <f t="shared" si="71"/>
        <v>13.799999999999999</v>
      </c>
      <c r="R130" s="27">
        <f t="shared" si="72"/>
        <v>0.4</v>
      </c>
      <c r="S130" s="27">
        <v>2.7</v>
      </c>
      <c r="T130" s="27">
        <v>2.7</v>
      </c>
      <c r="U130" s="27">
        <v>11.4</v>
      </c>
      <c r="V130" s="27">
        <v>11.4</v>
      </c>
      <c r="W130" s="27">
        <v>6.8</v>
      </c>
      <c r="X130" s="27">
        <v>6.8</v>
      </c>
      <c r="Y130" s="27">
        <v>6.8</v>
      </c>
      <c r="Z130" s="27">
        <v>6.8</v>
      </c>
      <c r="AA130" s="27">
        <f t="shared" si="73"/>
        <v>45.5</v>
      </c>
      <c r="AB130" s="27">
        <v>1.1</v>
      </c>
      <c r="AC130" s="27">
        <v>3.2</v>
      </c>
      <c r="AD130" s="27">
        <v>1.2</v>
      </c>
      <c r="AE130" s="27">
        <v>4.3</v>
      </c>
      <c r="AF130" s="27">
        <v>3</v>
      </c>
      <c r="AG130" s="27">
        <v>3</v>
      </c>
      <c r="AH130" s="27">
        <v>3</v>
      </c>
      <c r="AI130" s="27">
        <f t="shared" si="74"/>
        <v>45.5</v>
      </c>
      <c r="AJ130" s="27">
        <f t="shared" si="75"/>
        <v>46.6</v>
      </c>
      <c r="AK130" s="27">
        <f t="shared" si="76"/>
        <v>49.8</v>
      </c>
      <c r="AL130" s="27">
        <f t="shared" si="77"/>
        <v>51</v>
      </c>
      <c r="AM130" s="27">
        <f t="shared" si="78"/>
        <v>55.3</v>
      </c>
      <c r="AN130" s="27">
        <f t="shared" si="79"/>
        <v>58.3</v>
      </c>
      <c r="AO130" s="27">
        <f t="shared" si="80"/>
        <v>61.3</v>
      </c>
      <c r="AP130" s="27">
        <f t="shared" si="81"/>
        <v>64.3</v>
      </c>
      <c r="AQ130" s="27">
        <f t="shared" si="82"/>
        <v>0</v>
      </c>
      <c r="AR130" s="27">
        <f t="shared" si="83"/>
        <v>0</v>
      </c>
      <c r="AS130" s="27">
        <f t="shared" si="84"/>
        <v>0</v>
      </c>
      <c r="AT130" s="27">
        <f t="shared" si="85"/>
        <v>0</v>
      </c>
      <c r="AU130" s="27">
        <f t="shared" si="86"/>
        <v>0</v>
      </c>
      <c r="AV130" s="27">
        <f t="shared" si="87"/>
        <v>0</v>
      </c>
      <c r="AW130" s="27">
        <f t="shared" si="88"/>
        <v>0</v>
      </c>
      <c r="AX130" s="27">
        <f t="shared" si="89"/>
        <v>0</v>
      </c>
      <c r="AY130" s="27">
        <f t="shared" si="90"/>
        <v>0</v>
      </c>
      <c r="AZ130" s="27">
        <f t="shared" si="91"/>
        <v>0</v>
      </c>
      <c r="BA130" s="27">
        <f t="shared" si="92"/>
        <v>0</v>
      </c>
      <c r="BB130" s="27">
        <f t="shared" si="93"/>
        <v>0</v>
      </c>
      <c r="BC130" s="27">
        <f t="shared" si="94"/>
        <v>0</v>
      </c>
      <c r="BD130" s="27">
        <f t="shared" si="95"/>
        <v>0</v>
      </c>
      <c r="BE130" s="27">
        <f t="shared" si="96"/>
        <v>0</v>
      </c>
      <c r="BF130" s="27">
        <f t="shared" si="97"/>
        <v>0</v>
      </c>
      <c r="BG130" s="27">
        <f t="shared" si="98"/>
        <v>0</v>
      </c>
      <c r="BH130" s="27">
        <f t="shared" si="99"/>
        <v>0</v>
      </c>
      <c r="BI130" s="27">
        <f t="shared" si="100"/>
        <v>0</v>
      </c>
      <c r="BJ130" s="27">
        <f t="shared" si="101"/>
        <v>0</v>
      </c>
      <c r="BK130" s="27">
        <f t="shared" si="102"/>
        <v>0</v>
      </c>
      <c r="BL130" s="27">
        <f t="shared" si="103"/>
        <v>0</v>
      </c>
      <c r="BM130" s="27">
        <f t="shared" si="104"/>
        <v>0</v>
      </c>
      <c r="BN130" s="27">
        <f t="shared" si="105"/>
        <v>0</v>
      </c>
      <c r="BO130" s="27">
        <f t="shared" si="106"/>
        <v>0</v>
      </c>
      <c r="BP130" s="27">
        <f t="shared" si="107"/>
        <v>0</v>
      </c>
      <c r="BQ130" s="27">
        <f t="shared" si="108"/>
        <v>0</v>
      </c>
      <c r="BR130" s="27">
        <f t="shared" si="109"/>
        <v>0</v>
      </c>
      <c r="BS130" s="27">
        <f t="shared" si="110"/>
        <v>0</v>
      </c>
      <c r="BT130" s="27">
        <f t="shared" si="111"/>
        <v>0</v>
      </c>
      <c r="BU130" s="27">
        <f t="shared" si="112"/>
        <v>0</v>
      </c>
      <c r="BV130" s="27">
        <f t="shared" si="113"/>
        <v>0</v>
      </c>
      <c r="BW130" s="29">
        <f t="shared" si="114"/>
        <v>0</v>
      </c>
      <c r="BX130" s="29">
        <f t="shared" si="115"/>
        <v>0</v>
      </c>
      <c r="BY130" s="27">
        <f t="shared" si="116"/>
        <v>0</v>
      </c>
    </row>
    <row r="131" spans="7:77" ht="12.75">
      <c r="G131" s="27">
        <f t="shared" si="119"/>
        <v>0</v>
      </c>
      <c r="H131" s="27">
        <f aca="true" t="shared" si="120" ref="H131:H139">IF($C$10=I131,O131,0)</f>
        <v>0</v>
      </c>
      <c r="I131" s="27">
        <f aca="true" t="shared" si="121" ref="I131:I139">MAX(J131:K131)</f>
        <v>0</v>
      </c>
      <c r="J131" s="27">
        <f aca="true" t="shared" si="122" ref="J131:J139">BW131</f>
        <v>0</v>
      </c>
      <c r="K131" s="27">
        <f aca="true" t="shared" si="123" ref="K131:K139">BX131</f>
        <v>0</v>
      </c>
      <c r="L131" s="27">
        <f aca="true" t="shared" si="124" ref="L131:L139">BY131</f>
        <v>0</v>
      </c>
      <c r="M131" s="37">
        <f aca="true" t="shared" si="125" ref="M131:M139">$A$3</f>
        <v>14.2</v>
      </c>
      <c r="N131" s="37">
        <f aca="true" t="shared" si="126" ref="N131:N139">$B$3</f>
        <v>0.4</v>
      </c>
      <c r="O131" s="36">
        <f t="shared" si="117"/>
        <v>46</v>
      </c>
      <c r="P131" s="33">
        <f aca="true" t="shared" si="127" ref="P131:P139">M131-2*N131</f>
        <v>13.399999999999999</v>
      </c>
      <c r="Q131" s="27">
        <f aca="true" t="shared" si="128" ref="Q131:Q139">P131+R131</f>
        <v>13.799999999999999</v>
      </c>
      <c r="R131" s="27">
        <f aca="true" t="shared" si="129" ref="R131:R139">N131</f>
        <v>0.4</v>
      </c>
      <c r="S131" s="27">
        <v>2.7</v>
      </c>
      <c r="T131" s="27">
        <v>2.7</v>
      </c>
      <c r="U131" s="27">
        <v>11.4</v>
      </c>
      <c r="V131" s="27">
        <v>11.4</v>
      </c>
      <c r="W131" s="27">
        <v>6.8</v>
      </c>
      <c r="X131" s="27">
        <v>6.8</v>
      </c>
      <c r="Y131" s="27">
        <v>6.8</v>
      </c>
      <c r="Z131" s="27">
        <v>6.8</v>
      </c>
      <c r="AA131" s="27">
        <f aca="true" t="shared" si="130" ref="AA131:AA139">O131</f>
        <v>46</v>
      </c>
      <c r="AB131" s="27">
        <v>1.1</v>
      </c>
      <c r="AC131" s="27">
        <v>3.2</v>
      </c>
      <c r="AD131" s="27">
        <v>1.2</v>
      </c>
      <c r="AE131" s="27">
        <v>4.3</v>
      </c>
      <c r="AF131" s="27">
        <v>3</v>
      </c>
      <c r="AG131" s="27">
        <v>3</v>
      </c>
      <c r="AH131" s="27">
        <v>3</v>
      </c>
      <c r="AI131" s="27">
        <f aca="true" t="shared" si="131" ref="AI131:AI139">AA131</f>
        <v>46</v>
      </c>
      <c r="AJ131" s="27">
        <f aca="true" t="shared" si="132" ref="AJ131:AJ139">ROUND(AI131+AB131,3)</f>
        <v>47.1</v>
      </c>
      <c r="AK131" s="27">
        <f aca="true" t="shared" si="133" ref="AK131:AK139">ROUND(AJ131+AC131,3)</f>
        <v>50.3</v>
      </c>
      <c r="AL131" s="27">
        <f aca="true" t="shared" si="134" ref="AL131:AL139">ROUND(AK131+AD131,3)</f>
        <v>51.5</v>
      </c>
      <c r="AM131" s="27">
        <f aca="true" t="shared" si="135" ref="AM131:AM139">ROUND(AL131+AE131,3)</f>
        <v>55.8</v>
      </c>
      <c r="AN131" s="27">
        <f aca="true" t="shared" si="136" ref="AN131:AN139">ROUND(AM131+AF131,3)</f>
        <v>58.8</v>
      </c>
      <c r="AO131" s="27">
        <f aca="true" t="shared" si="137" ref="AO131:AO139">ROUND(AN131+AG131,3)</f>
        <v>61.8</v>
      </c>
      <c r="AP131" s="27">
        <f aca="true" t="shared" si="138" ref="AP131:AP139">ROUND(AO131+AH131,3)</f>
        <v>64.8</v>
      </c>
      <c r="AQ131" s="27">
        <f aca="true" t="shared" si="139" ref="AQ131:AQ139">IF(OR(AI131&gt;$Q131,AI131&lt;-$R131),0,S131)</f>
        <v>0</v>
      </c>
      <c r="AR131" s="27">
        <f aca="true" t="shared" si="140" ref="AR131:AR139">IF(OR(AJ131&gt;$Q131,AJ131&lt;-$R131),0,T131)</f>
        <v>0</v>
      </c>
      <c r="AS131" s="27">
        <f aca="true" t="shared" si="141" ref="AS131:AS139">IF(OR(AK131&gt;$Q131,AK131&lt;-$R131),0,U131)</f>
        <v>0</v>
      </c>
      <c r="AT131" s="27">
        <f aca="true" t="shared" si="142" ref="AT131:AT139">IF(OR(AL131&gt;$Q131,AL131&lt;-$R131),0,V131)</f>
        <v>0</v>
      </c>
      <c r="AU131" s="27">
        <f aca="true" t="shared" si="143" ref="AU131:AU139">IF(OR(AM131&gt;$Q131,AM131&lt;-$R131),0,W131)</f>
        <v>0</v>
      </c>
      <c r="AV131" s="27">
        <f aca="true" t="shared" si="144" ref="AV131:AV139">IF(OR(AN131&gt;$Q131,AN131&lt;-$R131),0,X131)</f>
        <v>0</v>
      </c>
      <c r="AW131" s="27">
        <f aca="true" t="shared" si="145" ref="AW131:AW139">IF(OR(AO131&gt;$Q131,AO131&lt;-$R131),0,Y131)</f>
        <v>0</v>
      </c>
      <c r="AX131" s="27">
        <f aca="true" t="shared" si="146" ref="AX131:AX139">IF(OR(AP131&gt;$Q131,AP131&lt;-$R131),0,Z131)</f>
        <v>0</v>
      </c>
      <c r="AY131" s="27">
        <f aca="true" t="shared" si="147" ref="AY131:AY139">IF(AND($Q131&gt;AI131,AI131&gt;-$R131),AI131,IF(OR(AI131=$Q131,AI131=-$R131),AI131,0))</f>
        <v>0</v>
      </c>
      <c r="AZ131" s="27">
        <f aca="true" t="shared" si="148" ref="AZ131:AZ139">IF(AND($Q131&gt;AJ131,AJ131&gt;-$R131),AJ131,IF(OR(AJ131=$Q131,AJ131=-$R131),AJ131,0))</f>
        <v>0</v>
      </c>
      <c r="BA131" s="27">
        <f aca="true" t="shared" si="149" ref="BA131:BA139">IF(AND($Q131&gt;AK131,AK131&gt;-$R131),AK131,IF(OR(AK131=$Q131,AK131=-$R131),AK131,0))</f>
        <v>0</v>
      </c>
      <c r="BB131" s="27">
        <f aca="true" t="shared" si="150" ref="BB131:BB139">IF(AND($Q131&gt;AL131,AL131&gt;-$R131),AL131,IF(OR(AL131=$Q131,AL131=-$R131),AL131,0))</f>
        <v>0</v>
      </c>
      <c r="BC131" s="27">
        <f aca="true" t="shared" si="151" ref="BC131:BC139">IF(AND($Q131&gt;AM131,AM131&gt;-$R131),AM131,IF(OR(AM131=$Q131,AM131=-$R131),AM131,0))</f>
        <v>0</v>
      </c>
      <c r="BD131" s="27">
        <f aca="true" t="shared" si="152" ref="BD131:BD139">IF(AND($Q131&gt;AN131,AN131&gt;-$R131),AN131,IF(OR(AN131=$Q131,AN131=-$R131),AN131,0))</f>
        <v>0</v>
      </c>
      <c r="BE131" s="27">
        <f aca="true" t="shared" si="153" ref="BE131:BE139">IF(AND($Q131&gt;AO131,AO131&gt;-$R131),AO131,IF(OR(AO131=$Q131,AO131=-$R131),AO131,0))</f>
        <v>0</v>
      </c>
      <c r="BF131" s="27">
        <f aca="true" t="shared" si="154" ref="BF131:BF139">IF(AND($Q131&gt;AP131,AP131&gt;-$R131),AP131,IF(OR(AP131=$Q131,AP131=-$R131),AP131,0))</f>
        <v>0</v>
      </c>
      <c r="BG131" s="27">
        <f aca="true" t="shared" si="155" ref="BG131:BG139">AQ131*AY131</f>
        <v>0</v>
      </c>
      <c r="BH131" s="27">
        <f aca="true" t="shared" si="156" ref="BH131:BH139">AR131*AZ131</f>
        <v>0</v>
      </c>
      <c r="BI131" s="27">
        <f aca="true" t="shared" si="157" ref="BI131:BI139">AS131*BA131</f>
        <v>0</v>
      </c>
      <c r="BJ131" s="27">
        <f aca="true" t="shared" si="158" ref="BJ131:BJ139">AT131*BB131</f>
        <v>0</v>
      </c>
      <c r="BK131" s="27">
        <f aca="true" t="shared" si="159" ref="BK131:BK139">AU131*BC131</f>
        <v>0</v>
      </c>
      <c r="BL131" s="27">
        <f aca="true" t="shared" si="160" ref="BL131:BL139">AV131*BD131</f>
        <v>0</v>
      </c>
      <c r="BM131" s="27">
        <f aca="true" t="shared" si="161" ref="BM131:BM139">AW131*BE131</f>
        <v>0</v>
      </c>
      <c r="BN131" s="27">
        <f aca="true" t="shared" si="162" ref="BN131:BN139">AX131*BF131</f>
        <v>0</v>
      </c>
      <c r="BO131" s="27">
        <f aca="true" t="shared" si="163" ref="BO131:BO139">IF(AQ131=0,0,BX131*AY131)</f>
        <v>0</v>
      </c>
      <c r="BP131" s="27">
        <f aca="true" t="shared" si="164" ref="BP131:BP139">IF(AR131=0,0,BX131*AZ131-AQ131*(AZ131-AY131))</f>
        <v>0</v>
      </c>
      <c r="BQ131" s="27">
        <f aca="true" t="shared" si="165" ref="BQ131:BQ139">IF(AS131=0,0,BX131*BA131-AQ131*(BA131-AY131)-AR131*(BA131-AZ131))</f>
        <v>0</v>
      </c>
      <c r="BR131" s="27">
        <f aca="true" t="shared" si="166" ref="BR131:BR139">IF(AT131=0,0,BX131*BB131-AQ131*(BB131-AY131)-AR131*(BB131-AZ131)-AS131*(BB131-BA131))</f>
        <v>0</v>
      </c>
      <c r="BS131" s="27">
        <f aca="true" t="shared" si="167" ref="BS131:BS139">IF(AU131=0,0,BX131*BC131-AQ131*(BC131-AY131)-AR131*(BC131-AZ131)-AS131*(BC131-BA131)-AT131*(BC131-BB131))</f>
        <v>0</v>
      </c>
      <c r="BT131" s="27">
        <f aca="true" t="shared" si="168" ref="BT131:BT139">IF(AV131=0,0,BX131*BD131-AQ131*(BD131-AY131)-AR131*(BD131-AZ131)-AS131*(BD131-BA131)-AT131*(BD131-BB131)-AU131*(BD131-BC131))</f>
        <v>0</v>
      </c>
      <c r="BU131" s="27">
        <f aca="true" t="shared" si="169" ref="BU131:BU139">IF(AW131=0,0,BX131*BE131-AQ131*(BE131-AY131)-AR131*(BE131-AZ131)-AS131*(BE131-BA131)-AT131*(BE131-BB131)-AU131*(BE131-BC131)-AV131*(BE131-BD131))</f>
        <v>0</v>
      </c>
      <c r="BV131" s="27">
        <f aca="true" t="shared" si="170" ref="BV131:BV139">IF(AX131=0,0,BX131*BF131-AQ131*(BF131-AY131)-AR131*(BF131-AZ131)-AS131*(BF131-BA131)-AT131*(BF131-BB131)-AU131*(BF131-BC131)-AV131*(BF131-BD131)-AW131*(BF131-BE131))</f>
        <v>0</v>
      </c>
      <c r="BW131" s="29">
        <f aca="true" t="shared" si="171" ref="BW131:BW139">SUM(BG131:BN131)/P131</f>
        <v>0</v>
      </c>
      <c r="BX131" s="29">
        <f aca="true" t="shared" si="172" ref="BX131:BX139">SUM(AQ131:AX131)-BW131</f>
        <v>0</v>
      </c>
      <c r="BY131" s="27">
        <f aca="true" t="shared" si="173" ref="BY131:BY139">MAX(BO131:BV131)</f>
        <v>0</v>
      </c>
    </row>
    <row r="132" spans="7:77" ht="12.75">
      <c r="G132" s="27">
        <f t="shared" si="119"/>
        <v>0</v>
      </c>
      <c r="H132" s="27">
        <f t="shared" si="120"/>
        <v>0</v>
      </c>
      <c r="I132" s="27">
        <f t="shared" si="121"/>
        <v>0</v>
      </c>
      <c r="J132" s="27">
        <f t="shared" si="122"/>
        <v>0</v>
      </c>
      <c r="K132" s="27">
        <f t="shared" si="123"/>
        <v>0</v>
      </c>
      <c r="L132" s="27">
        <f t="shared" si="124"/>
        <v>0</v>
      </c>
      <c r="M132" s="37">
        <f t="shared" si="125"/>
        <v>14.2</v>
      </c>
      <c r="N132" s="37">
        <f t="shared" si="126"/>
        <v>0.4</v>
      </c>
      <c r="O132" s="36">
        <f t="shared" si="117"/>
        <v>46.5</v>
      </c>
      <c r="P132" s="33">
        <f t="shared" si="127"/>
        <v>13.399999999999999</v>
      </c>
      <c r="Q132" s="27">
        <f t="shared" si="128"/>
        <v>13.799999999999999</v>
      </c>
      <c r="R132" s="27">
        <f t="shared" si="129"/>
        <v>0.4</v>
      </c>
      <c r="S132" s="27">
        <v>2.7</v>
      </c>
      <c r="T132" s="27">
        <v>2.7</v>
      </c>
      <c r="U132" s="27">
        <v>11.4</v>
      </c>
      <c r="V132" s="27">
        <v>11.4</v>
      </c>
      <c r="W132" s="27">
        <v>6.8</v>
      </c>
      <c r="X132" s="27">
        <v>6.8</v>
      </c>
      <c r="Y132" s="27">
        <v>6.8</v>
      </c>
      <c r="Z132" s="27">
        <v>6.8</v>
      </c>
      <c r="AA132" s="27">
        <f t="shared" si="130"/>
        <v>46.5</v>
      </c>
      <c r="AB132" s="27">
        <v>1.1</v>
      </c>
      <c r="AC132" s="27">
        <v>3.2</v>
      </c>
      <c r="AD132" s="27">
        <v>1.2</v>
      </c>
      <c r="AE132" s="27">
        <v>4.3</v>
      </c>
      <c r="AF132" s="27">
        <v>3</v>
      </c>
      <c r="AG132" s="27">
        <v>3</v>
      </c>
      <c r="AH132" s="27">
        <v>3</v>
      </c>
      <c r="AI132" s="27">
        <f t="shared" si="131"/>
        <v>46.5</v>
      </c>
      <c r="AJ132" s="27">
        <f t="shared" si="132"/>
        <v>47.6</v>
      </c>
      <c r="AK132" s="27">
        <f t="shared" si="133"/>
        <v>50.8</v>
      </c>
      <c r="AL132" s="27">
        <f t="shared" si="134"/>
        <v>52</v>
      </c>
      <c r="AM132" s="27">
        <f t="shared" si="135"/>
        <v>56.3</v>
      </c>
      <c r="AN132" s="27">
        <f t="shared" si="136"/>
        <v>59.3</v>
      </c>
      <c r="AO132" s="27">
        <f t="shared" si="137"/>
        <v>62.3</v>
      </c>
      <c r="AP132" s="27">
        <f t="shared" si="138"/>
        <v>65.3</v>
      </c>
      <c r="AQ132" s="27">
        <f t="shared" si="139"/>
        <v>0</v>
      </c>
      <c r="AR132" s="27">
        <f t="shared" si="140"/>
        <v>0</v>
      </c>
      <c r="AS132" s="27">
        <f t="shared" si="141"/>
        <v>0</v>
      </c>
      <c r="AT132" s="27">
        <f t="shared" si="142"/>
        <v>0</v>
      </c>
      <c r="AU132" s="27">
        <f t="shared" si="143"/>
        <v>0</v>
      </c>
      <c r="AV132" s="27">
        <f t="shared" si="144"/>
        <v>0</v>
      </c>
      <c r="AW132" s="27">
        <f t="shared" si="145"/>
        <v>0</v>
      </c>
      <c r="AX132" s="27">
        <f t="shared" si="146"/>
        <v>0</v>
      </c>
      <c r="AY132" s="27">
        <f t="shared" si="147"/>
        <v>0</v>
      </c>
      <c r="AZ132" s="27">
        <f t="shared" si="148"/>
        <v>0</v>
      </c>
      <c r="BA132" s="27">
        <f t="shared" si="149"/>
        <v>0</v>
      </c>
      <c r="BB132" s="27">
        <f t="shared" si="150"/>
        <v>0</v>
      </c>
      <c r="BC132" s="27">
        <f t="shared" si="151"/>
        <v>0</v>
      </c>
      <c r="BD132" s="27">
        <f t="shared" si="152"/>
        <v>0</v>
      </c>
      <c r="BE132" s="27">
        <f t="shared" si="153"/>
        <v>0</v>
      </c>
      <c r="BF132" s="27">
        <f t="shared" si="154"/>
        <v>0</v>
      </c>
      <c r="BG132" s="27">
        <f t="shared" si="155"/>
        <v>0</v>
      </c>
      <c r="BH132" s="27">
        <f t="shared" si="156"/>
        <v>0</v>
      </c>
      <c r="BI132" s="27">
        <f t="shared" si="157"/>
        <v>0</v>
      </c>
      <c r="BJ132" s="27">
        <f t="shared" si="158"/>
        <v>0</v>
      </c>
      <c r="BK132" s="27">
        <f t="shared" si="159"/>
        <v>0</v>
      </c>
      <c r="BL132" s="27">
        <f t="shared" si="160"/>
        <v>0</v>
      </c>
      <c r="BM132" s="27">
        <f t="shared" si="161"/>
        <v>0</v>
      </c>
      <c r="BN132" s="27">
        <f t="shared" si="162"/>
        <v>0</v>
      </c>
      <c r="BO132" s="27">
        <f t="shared" si="163"/>
        <v>0</v>
      </c>
      <c r="BP132" s="27">
        <f t="shared" si="164"/>
        <v>0</v>
      </c>
      <c r="BQ132" s="27">
        <f t="shared" si="165"/>
        <v>0</v>
      </c>
      <c r="BR132" s="27">
        <f t="shared" si="166"/>
        <v>0</v>
      </c>
      <c r="BS132" s="27">
        <f t="shared" si="167"/>
        <v>0</v>
      </c>
      <c r="BT132" s="27">
        <f t="shared" si="168"/>
        <v>0</v>
      </c>
      <c r="BU132" s="27">
        <f t="shared" si="169"/>
        <v>0</v>
      </c>
      <c r="BV132" s="27">
        <f t="shared" si="170"/>
        <v>0</v>
      </c>
      <c r="BW132" s="29">
        <f t="shared" si="171"/>
        <v>0</v>
      </c>
      <c r="BX132" s="29">
        <f t="shared" si="172"/>
        <v>0</v>
      </c>
      <c r="BY132" s="27">
        <f t="shared" si="173"/>
        <v>0</v>
      </c>
    </row>
    <row r="133" spans="7:77" ht="12.75">
      <c r="G133" s="27">
        <f t="shared" si="119"/>
        <v>0</v>
      </c>
      <c r="H133" s="27">
        <f t="shared" si="120"/>
        <v>0</v>
      </c>
      <c r="I133" s="27">
        <f t="shared" si="121"/>
        <v>0</v>
      </c>
      <c r="J133" s="27">
        <f t="shared" si="122"/>
        <v>0</v>
      </c>
      <c r="K133" s="27">
        <f t="shared" si="123"/>
        <v>0</v>
      </c>
      <c r="L133" s="27">
        <f t="shared" si="124"/>
        <v>0</v>
      </c>
      <c r="M133" s="37">
        <f t="shared" si="125"/>
        <v>14.2</v>
      </c>
      <c r="N133" s="37">
        <f t="shared" si="126"/>
        <v>0.4</v>
      </c>
      <c r="O133" s="36">
        <f aca="true" t="shared" si="174" ref="O133:O139">O132+0.5</f>
        <v>47</v>
      </c>
      <c r="P133" s="33">
        <f t="shared" si="127"/>
        <v>13.399999999999999</v>
      </c>
      <c r="Q133" s="27">
        <f t="shared" si="128"/>
        <v>13.799999999999999</v>
      </c>
      <c r="R133" s="27">
        <f t="shared" si="129"/>
        <v>0.4</v>
      </c>
      <c r="S133" s="27">
        <v>2.7</v>
      </c>
      <c r="T133" s="27">
        <v>2.7</v>
      </c>
      <c r="U133" s="27">
        <v>11.4</v>
      </c>
      <c r="V133" s="27">
        <v>11.4</v>
      </c>
      <c r="W133" s="27">
        <v>6.8</v>
      </c>
      <c r="X133" s="27">
        <v>6.8</v>
      </c>
      <c r="Y133" s="27">
        <v>6.8</v>
      </c>
      <c r="Z133" s="27">
        <v>6.8</v>
      </c>
      <c r="AA133" s="27">
        <f t="shared" si="130"/>
        <v>47</v>
      </c>
      <c r="AB133" s="27">
        <v>1.1</v>
      </c>
      <c r="AC133" s="27">
        <v>3.2</v>
      </c>
      <c r="AD133" s="27">
        <v>1.2</v>
      </c>
      <c r="AE133" s="27">
        <v>4.3</v>
      </c>
      <c r="AF133" s="27">
        <v>3</v>
      </c>
      <c r="AG133" s="27">
        <v>3</v>
      </c>
      <c r="AH133" s="27">
        <v>3</v>
      </c>
      <c r="AI133" s="27">
        <f t="shared" si="131"/>
        <v>47</v>
      </c>
      <c r="AJ133" s="27">
        <f t="shared" si="132"/>
        <v>48.1</v>
      </c>
      <c r="AK133" s="27">
        <f t="shared" si="133"/>
        <v>51.3</v>
      </c>
      <c r="AL133" s="27">
        <f t="shared" si="134"/>
        <v>52.5</v>
      </c>
      <c r="AM133" s="27">
        <f t="shared" si="135"/>
        <v>56.8</v>
      </c>
      <c r="AN133" s="27">
        <f t="shared" si="136"/>
        <v>59.8</v>
      </c>
      <c r="AO133" s="27">
        <f t="shared" si="137"/>
        <v>62.8</v>
      </c>
      <c r="AP133" s="27">
        <f t="shared" si="138"/>
        <v>65.8</v>
      </c>
      <c r="AQ133" s="27">
        <f t="shared" si="139"/>
        <v>0</v>
      </c>
      <c r="AR133" s="27">
        <f t="shared" si="140"/>
        <v>0</v>
      </c>
      <c r="AS133" s="27">
        <f t="shared" si="141"/>
        <v>0</v>
      </c>
      <c r="AT133" s="27">
        <f t="shared" si="142"/>
        <v>0</v>
      </c>
      <c r="AU133" s="27">
        <f t="shared" si="143"/>
        <v>0</v>
      </c>
      <c r="AV133" s="27">
        <f t="shared" si="144"/>
        <v>0</v>
      </c>
      <c r="AW133" s="27">
        <f t="shared" si="145"/>
        <v>0</v>
      </c>
      <c r="AX133" s="27">
        <f t="shared" si="146"/>
        <v>0</v>
      </c>
      <c r="AY133" s="27">
        <f t="shared" si="147"/>
        <v>0</v>
      </c>
      <c r="AZ133" s="27">
        <f t="shared" si="148"/>
        <v>0</v>
      </c>
      <c r="BA133" s="27">
        <f t="shared" si="149"/>
        <v>0</v>
      </c>
      <c r="BB133" s="27">
        <f t="shared" si="150"/>
        <v>0</v>
      </c>
      <c r="BC133" s="27">
        <f t="shared" si="151"/>
        <v>0</v>
      </c>
      <c r="BD133" s="27">
        <f t="shared" si="152"/>
        <v>0</v>
      </c>
      <c r="BE133" s="27">
        <f t="shared" si="153"/>
        <v>0</v>
      </c>
      <c r="BF133" s="27">
        <f t="shared" si="154"/>
        <v>0</v>
      </c>
      <c r="BG133" s="27">
        <f t="shared" si="155"/>
        <v>0</v>
      </c>
      <c r="BH133" s="27">
        <f t="shared" si="156"/>
        <v>0</v>
      </c>
      <c r="BI133" s="27">
        <f t="shared" si="157"/>
        <v>0</v>
      </c>
      <c r="BJ133" s="27">
        <f t="shared" si="158"/>
        <v>0</v>
      </c>
      <c r="BK133" s="27">
        <f t="shared" si="159"/>
        <v>0</v>
      </c>
      <c r="BL133" s="27">
        <f t="shared" si="160"/>
        <v>0</v>
      </c>
      <c r="BM133" s="27">
        <f t="shared" si="161"/>
        <v>0</v>
      </c>
      <c r="BN133" s="27">
        <f t="shared" si="162"/>
        <v>0</v>
      </c>
      <c r="BO133" s="27">
        <f t="shared" si="163"/>
        <v>0</v>
      </c>
      <c r="BP133" s="27">
        <f t="shared" si="164"/>
        <v>0</v>
      </c>
      <c r="BQ133" s="27">
        <f t="shared" si="165"/>
        <v>0</v>
      </c>
      <c r="BR133" s="27">
        <f t="shared" si="166"/>
        <v>0</v>
      </c>
      <c r="BS133" s="27">
        <f t="shared" si="167"/>
        <v>0</v>
      </c>
      <c r="BT133" s="27">
        <f t="shared" si="168"/>
        <v>0</v>
      </c>
      <c r="BU133" s="27">
        <f t="shared" si="169"/>
        <v>0</v>
      </c>
      <c r="BV133" s="27">
        <f t="shared" si="170"/>
        <v>0</v>
      </c>
      <c r="BW133" s="29">
        <f t="shared" si="171"/>
        <v>0</v>
      </c>
      <c r="BX133" s="29">
        <f t="shared" si="172"/>
        <v>0</v>
      </c>
      <c r="BY133" s="27">
        <f t="shared" si="173"/>
        <v>0</v>
      </c>
    </row>
    <row r="134" spans="7:77" ht="12.75">
      <c r="G134" s="27">
        <f t="shared" si="119"/>
        <v>0</v>
      </c>
      <c r="H134" s="27">
        <f t="shared" si="120"/>
        <v>0</v>
      </c>
      <c r="I134" s="27">
        <f t="shared" si="121"/>
        <v>0</v>
      </c>
      <c r="J134" s="27">
        <f t="shared" si="122"/>
        <v>0</v>
      </c>
      <c r="K134" s="27">
        <f t="shared" si="123"/>
        <v>0</v>
      </c>
      <c r="L134" s="27">
        <f t="shared" si="124"/>
        <v>0</v>
      </c>
      <c r="M134" s="37">
        <f t="shared" si="125"/>
        <v>14.2</v>
      </c>
      <c r="N134" s="37">
        <f t="shared" si="126"/>
        <v>0.4</v>
      </c>
      <c r="O134" s="36">
        <f t="shared" si="174"/>
        <v>47.5</v>
      </c>
      <c r="P134" s="33">
        <f t="shared" si="127"/>
        <v>13.399999999999999</v>
      </c>
      <c r="Q134" s="27">
        <f t="shared" si="128"/>
        <v>13.799999999999999</v>
      </c>
      <c r="R134" s="27">
        <f t="shared" si="129"/>
        <v>0.4</v>
      </c>
      <c r="S134" s="27">
        <v>2.7</v>
      </c>
      <c r="T134" s="27">
        <v>2.7</v>
      </c>
      <c r="U134" s="27">
        <v>11.4</v>
      </c>
      <c r="V134" s="27">
        <v>11.4</v>
      </c>
      <c r="W134" s="27">
        <v>6.8</v>
      </c>
      <c r="X134" s="27">
        <v>6.8</v>
      </c>
      <c r="Y134" s="27">
        <v>6.8</v>
      </c>
      <c r="Z134" s="27">
        <v>6.8</v>
      </c>
      <c r="AA134" s="27">
        <f t="shared" si="130"/>
        <v>47.5</v>
      </c>
      <c r="AB134" s="27">
        <v>1.1</v>
      </c>
      <c r="AC134" s="27">
        <v>3.2</v>
      </c>
      <c r="AD134" s="27">
        <v>1.2</v>
      </c>
      <c r="AE134" s="27">
        <v>4.3</v>
      </c>
      <c r="AF134" s="27">
        <v>3</v>
      </c>
      <c r="AG134" s="27">
        <v>3</v>
      </c>
      <c r="AH134" s="27">
        <v>3</v>
      </c>
      <c r="AI134" s="27">
        <f t="shared" si="131"/>
        <v>47.5</v>
      </c>
      <c r="AJ134" s="27">
        <f t="shared" si="132"/>
        <v>48.6</v>
      </c>
      <c r="AK134" s="27">
        <f t="shared" si="133"/>
        <v>51.8</v>
      </c>
      <c r="AL134" s="27">
        <f t="shared" si="134"/>
        <v>53</v>
      </c>
      <c r="AM134" s="27">
        <f t="shared" si="135"/>
        <v>57.3</v>
      </c>
      <c r="AN134" s="27">
        <f t="shared" si="136"/>
        <v>60.3</v>
      </c>
      <c r="AO134" s="27">
        <f t="shared" si="137"/>
        <v>63.3</v>
      </c>
      <c r="AP134" s="27">
        <f t="shared" si="138"/>
        <v>66.3</v>
      </c>
      <c r="AQ134" s="27">
        <f t="shared" si="139"/>
        <v>0</v>
      </c>
      <c r="AR134" s="27">
        <f t="shared" si="140"/>
        <v>0</v>
      </c>
      <c r="AS134" s="27">
        <f t="shared" si="141"/>
        <v>0</v>
      </c>
      <c r="AT134" s="27">
        <f t="shared" si="142"/>
        <v>0</v>
      </c>
      <c r="AU134" s="27">
        <f t="shared" si="143"/>
        <v>0</v>
      </c>
      <c r="AV134" s="27">
        <f t="shared" si="144"/>
        <v>0</v>
      </c>
      <c r="AW134" s="27">
        <f t="shared" si="145"/>
        <v>0</v>
      </c>
      <c r="AX134" s="27">
        <f t="shared" si="146"/>
        <v>0</v>
      </c>
      <c r="AY134" s="27">
        <f t="shared" si="147"/>
        <v>0</v>
      </c>
      <c r="AZ134" s="27">
        <f t="shared" si="148"/>
        <v>0</v>
      </c>
      <c r="BA134" s="27">
        <f t="shared" si="149"/>
        <v>0</v>
      </c>
      <c r="BB134" s="27">
        <f t="shared" si="150"/>
        <v>0</v>
      </c>
      <c r="BC134" s="27">
        <f t="shared" si="151"/>
        <v>0</v>
      </c>
      <c r="BD134" s="27">
        <f t="shared" si="152"/>
        <v>0</v>
      </c>
      <c r="BE134" s="27">
        <f t="shared" si="153"/>
        <v>0</v>
      </c>
      <c r="BF134" s="27">
        <f t="shared" si="154"/>
        <v>0</v>
      </c>
      <c r="BG134" s="27">
        <f t="shared" si="155"/>
        <v>0</v>
      </c>
      <c r="BH134" s="27">
        <f t="shared" si="156"/>
        <v>0</v>
      </c>
      <c r="BI134" s="27">
        <f t="shared" si="157"/>
        <v>0</v>
      </c>
      <c r="BJ134" s="27">
        <f t="shared" si="158"/>
        <v>0</v>
      </c>
      <c r="BK134" s="27">
        <f t="shared" si="159"/>
        <v>0</v>
      </c>
      <c r="BL134" s="27">
        <f t="shared" si="160"/>
        <v>0</v>
      </c>
      <c r="BM134" s="27">
        <f t="shared" si="161"/>
        <v>0</v>
      </c>
      <c r="BN134" s="27">
        <f t="shared" si="162"/>
        <v>0</v>
      </c>
      <c r="BO134" s="27">
        <f t="shared" si="163"/>
        <v>0</v>
      </c>
      <c r="BP134" s="27">
        <f t="shared" si="164"/>
        <v>0</v>
      </c>
      <c r="BQ134" s="27">
        <f t="shared" si="165"/>
        <v>0</v>
      </c>
      <c r="BR134" s="27">
        <f t="shared" si="166"/>
        <v>0</v>
      </c>
      <c r="BS134" s="27">
        <f t="shared" si="167"/>
        <v>0</v>
      </c>
      <c r="BT134" s="27">
        <f t="shared" si="168"/>
        <v>0</v>
      </c>
      <c r="BU134" s="27">
        <f t="shared" si="169"/>
        <v>0</v>
      </c>
      <c r="BV134" s="27">
        <f t="shared" si="170"/>
        <v>0</v>
      </c>
      <c r="BW134" s="29">
        <f t="shared" si="171"/>
        <v>0</v>
      </c>
      <c r="BX134" s="29">
        <f t="shared" si="172"/>
        <v>0</v>
      </c>
      <c r="BY134" s="27">
        <f t="shared" si="173"/>
        <v>0</v>
      </c>
    </row>
    <row r="135" spans="7:77" ht="12.75">
      <c r="G135" s="27">
        <f t="shared" si="119"/>
        <v>0</v>
      </c>
      <c r="H135" s="27">
        <f t="shared" si="120"/>
        <v>0</v>
      </c>
      <c r="I135" s="27">
        <f t="shared" si="121"/>
        <v>0</v>
      </c>
      <c r="J135" s="27">
        <f t="shared" si="122"/>
        <v>0</v>
      </c>
      <c r="K135" s="27">
        <f t="shared" si="123"/>
        <v>0</v>
      </c>
      <c r="L135" s="27">
        <f t="shared" si="124"/>
        <v>0</v>
      </c>
      <c r="M135" s="37">
        <f t="shared" si="125"/>
        <v>14.2</v>
      </c>
      <c r="N135" s="37">
        <f t="shared" si="126"/>
        <v>0.4</v>
      </c>
      <c r="O135" s="36">
        <f t="shared" si="174"/>
        <v>48</v>
      </c>
      <c r="P135" s="33">
        <f t="shared" si="127"/>
        <v>13.399999999999999</v>
      </c>
      <c r="Q135" s="27">
        <f t="shared" si="128"/>
        <v>13.799999999999999</v>
      </c>
      <c r="R135" s="27">
        <f t="shared" si="129"/>
        <v>0.4</v>
      </c>
      <c r="S135" s="27">
        <v>2.7</v>
      </c>
      <c r="T135" s="27">
        <v>2.7</v>
      </c>
      <c r="U135" s="27">
        <v>11.4</v>
      </c>
      <c r="V135" s="27">
        <v>11.4</v>
      </c>
      <c r="W135" s="27">
        <v>6.8</v>
      </c>
      <c r="X135" s="27">
        <v>6.8</v>
      </c>
      <c r="Y135" s="27">
        <v>6.8</v>
      </c>
      <c r="Z135" s="27">
        <v>6.8</v>
      </c>
      <c r="AA135" s="27">
        <f t="shared" si="130"/>
        <v>48</v>
      </c>
      <c r="AB135" s="27">
        <v>1.1</v>
      </c>
      <c r="AC135" s="27">
        <v>3.2</v>
      </c>
      <c r="AD135" s="27">
        <v>1.2</v>
      </c>
      <c r="AE135" s="27">
        <v>4.3</v>
      </c>
      <c r="AF135" s="27">
        <v>3</v>
      </c>
      <c r="AG135" s="27">
        <v>3</v>
      </c>
      <c r="AH135" s="27">
        <v>3</v>
      </c>
      <c r="AI135" s="27">
        <f t="shared" si="131"/>
        <v>48</v>
      </c>
      <c r="AJ135" s="27">
        <f t="shared" si="132"/>
        <v>49.1</v>
      </c>
      <c r="AK135" s="27">
        <f t="shared" si="133"/>
        <v>52.3</v>
      </c>
      <c r="AL135" s="27">
        <f t="shared" si="134"/>
        <v>53.5</v>
      </c>
      <c r="AM135" s="27">
        <f t="shared" si="135"/>
        <v>57.8</v>
      </c>
      <c r="AN135" s="27">
        <f t="shared" si="136"/>
        <v>60.8</v>
      </c>
      <c r="AO135" s="27">
        <f t="shared" si="137"/>
        <v>63.8</v>
      </c>
      <c r="AP135" s="27">
        <f t="shared" si="138"/>
        <v>66.8</v>
      </c>
      <c r="AQ135" s="27">
        <f t="shared" si="139"/>
        <v>0</v>
      </c>
      <c r="AR135" s="27">
        <f t="shared" si="140"/>
        <v>0</v>
      </c>
      <c r="AS135" s="27">
        <f t="shared" si="141"/>
        <v>0</v>
      </c>
      <c r="AT135" s="27">
        <f t="shared" si="142"/>
        <v>0</v>
      </c>
      <c r="AU135" s="27">
        <f t="shared" si="143"/>
        <v>0</v>
      </c>
      <c r="AV135" s="27">
        <f t="shared" si="144"/>
        <v>0</v>
      </c>
      <c r="AW135" s="27">
        <f t="shared" si="145"/>
        <v>0</v>
      </c>
      <c r="AX135" s="27">
        <f t="shared" si="146"/>
        <v>0</v>
      </c>
      <c r="AY135" s="27">
        <f t="shared" si="147"/>
        <v>0</v>
      </c>
      <c r="AZ135" s="27">
        <f t="shared" si="148"/>
        <v>0</v>
      </c>
      <c r="BA135" s="27">
        <f t="shared" si="149"/>
        <v>0</v>
      </c>
      <c r="BB135" s="27">
        <f t="shared" si="150"/>
        <v>0</v>
      </c>
      <c r="BC135" s="27">
        <f t="shared" si="151"/>
        <v>0</v>
      </c>
      <c r="BD135" s="27">
        <f t="shared" si="152"/>
        <v>0</v>
      </c>
      <c r="BE135" s="27">
        <f t="shared" si="153"/>
        <v>0</v>
      </c>
      <c r="BF135" s="27">
        <f t="shared" si="154"/>
        <v>0</v>
      </c>
      <c r="BG135" s="27">
        <f t="shared" si="155"/>
        <v>0</v>
      </c>
      <c r="BH135" s="27">
        <f t="shared" si="156"/>
        <v>0</v>
      </c>
      <c r="BI135" s="27">
        <f t="shared" si="157"/>
        <v>0</v>
      </c>
      <c r="BJ135" s="27">
        <f t="shared" si="158"/>
        <v>0</v>
      </c>
      <c r="BK135" s="27">
        <f t="shared" si="159"/>
        <v>0</v>
      </c>
      <c r="BL135" s="27">
        <f t="shared" si="160"/>
        <v>0</v>
      </c>
      <c r="BM135" s="27">
        <f t="shared" si="161"/>
        <v>0</v>
      </c>
      <c r="BN135" s="27">
        <f t="shared" si="162"/>
        <v>0</v>
      </c>
      <c r="BO135" s="27">
        <f t="shared" si="163"/>
        <v>0</v>
      </c>
      <c r="BP135" s="27">
        <f t="shared" si="164"/>
        <v>0</v>
      </c>
      <c r="BQ135" s="27">
        <f t="shared" si="165"/>
        <v>0</v>
      </c>
      <c r="BR135" s="27">
        <f t="shared" si="166"/>
        <v>0</v>
      </c>
      <c r="BS135" s="27">
        <f t="shared" si="167"/>
        <v>0</v>
      </c>
      <c r="BT135" s="27">
        <f t="shared" si="168"/>
        <v>0</v>
      </c>
      <c r="BU135" s="27">
        <f t="shared" si="169"/>
        <v>0</v>
      </c>
      <c r="BV135" s="27">
        <f t="shared" si="170"/>
        <v>0</v>
      </c>
      <c r="BW135" s="29">
        <f t="shared" si="171"/>
        <v>0</v>
      </c>
      <c r="BX135" s="29">
        <f t="shared" si="172"/>
        <v>0</v>
      </c>
      <c r="BY135" s="27">
        <f t="shared" si="173"/>
        <v>0</v>
      </c>
    </row>
    <row r="136" spans="7:77" ht="12.75">
      <c r="G136" s="27">
        <f t="shared" si="119"/>
        <v>0</v>
      </c>
      <c r="H136" s="27">
        <f t="shared" si="120"/>
        <v>0</v>
      </c>
      <c r="I136" s="27">
        <f t="shared" si="121"/>
        <v>0</v>
      </c>
      <c r="J136" s="27">
        <f t="shared" si="122"/>
        <v>0</v>
      </c>
      <c r="K136" s="27">
        <f t="shared" si="123"/>
        <v>0</v>
      </c>
      <c r="L136" s="27">
        <f t="shared" si="124"/>
        <v>0</v>
      </c>
      <c r="M136" s="37">
        <f t="shared" si="125"/>
        <v>14.2</v>
      </c>
      <c r="N136" s="37">
        <f t="shared" si="126"/>
        <v>0.4</v>
      </c>
      <c r="O136" s="36">
        <f t="shared" si="174"/>
        <v>48.5</v>
      </c>
      <c r="P136" s="33">
        <f t="shared" si="127"/>
        <v>13.399999999999999</v>
      </c>
      <c r="Q136" s="27">
        <f t="shared" si="128"/>
        <v>13.799999999999999</v>
      </c>
      <c r="R136" s="27">
        <f t="shared" si="129"/>
        <v>0.4</v>
      </c>
      <c r="S136" s="27">
        <v>2.7</v>
      </c>
      <c r="T136" s="27">
        <v>2.7</v>
      </c>
      <c r="U136" s="27">
        <v>11.4</v>
      </c>
      <c r="V136" s="27">
        <v>11.4</v>
      </c>
      <c r="W136" s="27">
        <v>6.8</v>
      </c>
      <c r="X136" s="27">
        <v>6.8</v>
      </c>
      <c r="Y136" s="27">
        <v>6.8</v>
      </c>
      <c r="Z136" s="27">
        <v>6.8</v>
      </c>
      <c r="AA136" s="27">
        <f t="shared" si="130"/>
        <v>48.5</v>
      </c>
      <c r="AB136" s="27">
        <v>1.1</v>
      </c>
      <c r="AC136" s="27">
        <v>3.2</v>
      </c>
      <c r="AD136" s="27">
        <v>1.2</v>
      </c>
      <c r="AE136" s="27">
        <v>4.3</v>
      </c>
      <c r="AF136" s="27">
        <v>3</v>
      </c>
      <c r="AG136" s="27">
        <v>3</v>
      </c>
      <c r="AH136" s="27">
        <v>3</v>
      </c>
      <c r="AI136" s="27">
        <f t="shared" si="131"/>
        <v>48.5</v>
      </c>
      <c r="AJ136" s="27">
        <f t="shared" si="132"/>
        <v>49.6</v>
      </c>
      <c r="AK136" s="27">
        <f t="shared" si="133"/>
        <v>52.8</v>
      </c>
      <c r="AL136" s="27">
        <f t="shared" si="134"/>
        <v>54</v>
      </c>
      <c r="AM136" s="27">
        <f t="shared" si="135"/>
        <v>58.3</v>
      </c>
      <c r="AN136" s="27">
        <f t="shared" si="136"/>
        <v>61.3</v>
      </c>
      <c r="AO136" s="27">
        <f t="shared" si="137"/>
        <v>64.3</v>
      </c>
      <c r="AP136" s="27">
        <f t="shared" si="138"/>
        <v>67.3</v>
      </c>
      <c r="AQ136" s="27">
        <f t="shared" si="139"/>
        <v>0</v>
      </c>
      <c r="AR136" s="27">
        <f t="shared" si="140"/>
        <v>0</v>
      </c>
      <c r="AS136" s="27">
        <f t="shared" si="141"/>
        <v>0</v>
      </c>
      <c r="AT136" s="27">
        <f t="shared" si="142"/>
        <v>0</v>
      </c>
      <c r="AU136" s="27">
        <f t="shared" si="143"/>
        <v>0</v>
      </c>
      <c r="AV136" s="27">
        <f t="shared" si="144"/>
        <v>0</v>
      </c>
      <c r="AW136" s="27">
        <f t="shared" si="145"/>
        <v>0</v>
      </c>
      <c r="AX136" s="27">
        <f t="shared" si="146"/>
        <v>0</v>
      </c>
      <c r="AY136" s="27">
        <f t="shared" si="147"/>
        <v>0</v>
      </c>
      <c r="AZ136" s="27">
        <f t="shared" si="148"/>
        <v>0</v>
      </c>
      <c r="BA136" s="27">
        <f t="shared" si="149"/>
        <v>0</v>
      </c>
      <c r="BB136" s="27">
        <f t="shared" si="150"/>
        <v>0</v>
      </c>
      <c r="BC136" s="27">
        <f t="shared" si="151"/>
        <v>0</v>
      </c>
      <c r="BD136" s="27">
        <f t="shared" si="152"/>
        <v>0</v>
      </c>
      <c r="BE136" s="27">
        <f t="shared" si="153"/>
        <v>0</v>
      </c>
      <c r="BF136" s="27">
        <f t="shared" si="154"/>
        <v>0</v>
      </c>
      <c r="BG136" s="27">
        <f t="shared" si="155"/>
        <v>0</v>
      </c>
      <c r="BH136" s="27">
        <f t="shared" si="156"/>
        <v>0</v>
      </c>
      <c r="BI136" s="27">
        <f t="shared" si="157"/>
        <v>0</v>
      </c>
      <c r="BJ136" s="27">
        <f t="shared" si="158"/>
        <v>0</v>
      </c>
      <c r="BK136" s="27">
        <f t="shared" si="159"/>
        <v>0</v>
      </c>
      <c r="BL136" s="27">
        <f t="shared" si="160"/>
        <v>0</v>
      </c>
      <c r="BM136" s="27">
        <f t="shared" si="161"/>
        <v>0</v>
      </c>
      <c r="BN136" s="27">
        <f t="shared" si="162"/>
        <v>0</v>
      </c>
      <c r="BO136" s="27">
        <f t="shared" si="163"/>
        <v>0</v>
      </c>
      <c r="BP136" s="27">
        <f t="shared" si="164"/>
        <v>0</v>
      </c>
      <c r="BQ136" s="27">
        <f t="shared" si="165"/>
        <v>0</v>
      </c>
      <c r="BR136" s="27">
        <f t="shared" si="166"/>
        <v>0</v>
      </c>
      <c r="BS136" s="27">
        <f t="shared" si="167"/>
        <v>0</v>
      </c>
      <c r="BT136" s="27">
        <f t="shared" si="168"/>
        <v>0</v>
      </c>
      <c r="BU136" s="27">
        <f t="shared" si="169"/>
        <v>0</v>
      </c>
      <c r="BV136" s="27">
        <f t="shared" si="170"/>
        <v>0</v>
      </c>
      <c r="BW136" s="29">
        <f t="shared" si="171"/>
        <v>0</v>
      </c>
      <c r="BX136" s="29">
        <f t="shared" si="172"/>
        <v>0</v>
      </c>
      <c r="BY136" s="27">
        <f t="shared" si="173"/>
        <v>0</v>
      </c>
    </row>
    <row r="137" spans="7:77" ht="12.75">
      <c r="G137" s="27">
        <f t="shared" si="119"/>
        <v>0</v>
      </c>
      <c r="H137" s="27">
        <f t="shared" si="120"/>
        <v>0</v>
      </c>
      <c r="I137" s="27">
        <f t="shared" si="121"/>
        <v>0</v>
      </c>
      <c r="J137" s="27">
        <f t="shared" si="122"/>
        <v>0</v>
      </c>
      <c r="K137" s="27">
        <f t="shared" si="123"/>
        <v>0</v>
      </c>
      <c r="L137" s="27">
        <f t="shared" si="124"/>
        <v>0</v>
      </c>
      <c r="M137" s="37">
        <f t="shared" si="125"/>
        <v>14.2</v>
      </c>
      <c r="N137" s="37">
        <f t="shared" si="126"/>
        <v>0.4</v>
      </c>
      <c r="O137" s="36">
        <f t="shared" si="174"/>
        <v>49</v>
      </c>
      <c r="P137" s="33">
        <f t="shared" si="127"/>
        <v>13.399999999999999</v>
      </c>
      <c r="Q137" s="27">
        <f t="shared" si="128"/>
        <v>13.799999999999999</v>
      </c>
      <c r="R137" s="27">
        <f t="shared" si="129"/>
        <v>0.4</v>
      </c>
      <c r="S137" s="27">
        <v>2.7</v>
      </c>
      <c r="T137" s="27">
        <v>2.7</v>
      </c>
      <c r="U137" s="27">
        <v>11.4</v>
      </c>
      <c r="V137" s="27">
        <v>11.4</v>
      </c>
      <c r="W137" s="27">
        <v>6.8</v>
      </c>
      <c r="X137" s="27">
        <v>6.8</v>
      </c>
      <c r="Y137" s="27">
        <v>6.8</v>
      </c>
      <c r="Z137" s="27">
        <v>6.8</v>
      </c>
      <c r="AA137" s="27">
        <f t="shared" si="130"/>
        <v>49</v>
      </c>
      <c r="AB137" s="27">
        <v>1.1</v>
      </c>
      <c r="AC137" s="27">
        <v>3.2</v>
      </c>
      <c r="AD137" s="27">
        <v>1.2</v>
      </c>
      <c r="AE137" s="27">
        <v>4.3</v>
      </c>
      <c r="AF137" s="27">
        <v>3</v>
      </c>
      <c r="AG137" s="27">
        <v>3</v>
      </c>
      <c r="AH137" s="27">
        <v>3</v>
      </c>
      <c r="AI137" s="27">
        <f t="shared" si="131"/>
        <v>49</v>
      </c>
      <c r="AJ137" s="27">
        <f t="shared" si="132"/>
        <v>50.1</v>
      </c>
      <c r="AK137" s="27">
        <f t="shared" si="133"/>
        <v>53.3</v>
      </c>
      <c r="AL137" s="27">
        <f t="shared" si="134"/>
        <v>54.5</v>
      </c>
      <c r="AM137" s="27">
        <f t="shared" si="135"/>
        <v>58.8</v>
      </c>
      <c r="AN137" s="27">
        <f t="shared" si="136"/>
        <v>61.8</v>
      </c>
      <c r="AO137" s="27">
        <f t="shared" si="137"/>
        <v>64.8</v>
      </c>
      <c r="AP137" s="27">
        <f t="shared" si="138"/>
        <v>67.8</v>
      </c>
      <c r="AQ137" s="27">
        <f t="shared" si="139"/>
        <v>0</v>
      </c>
      <c r="AR137" s="27">
        <f t="shared" si="140"/>
        <v>0</v>
      </c>
      <c r="AS137" s="27">
        <f t="shared" si="141"/>
        <v>0</v>
      </c>
      <c r="AT137" s="27">
        <f t="shared" si="142"/>
        <v>0</v>
      </c>
      <c r="AU137" s="27">
        <f t="shared" si="143"/>
        <v>0</v>
      </c>
      <c r="AV137" s="27">
        <f t="shared" si="144"/>
        <v>0</v>
      </c>
      <c r="AW137" s="27">
        <f t="shared" si="145"/>
        <v>0</v>
      </c>
      <c r="AX137" s="27">
        <f t="shared" si="146"/>
        <v>0</v>
      </c>
      <c r="AY137" s="27">
        <f t="shared" si="147"/>
        <v>0</v>
      </c>
      <c r="AZ137" s="27">
        <f t="shared" si="148"/>
        <v>0</v>
      </c>
      <c r="BA137" s="27">
        <f t="shared" si="149"/>
        <v>0</v>
      </c>
      <c r="BB137" s="27">
        <f t="shared" si="150"/>
        <v>0</v>
      </c>
      <c r="BC137" s="27">
        <f t="shared" si="151"/>
        <v>0</v>
      </c>
      <c r="BD137" s="27">
        <f t="shared" si="152"/>
        <v>0</v>
      </c>
      <c r="BE137" s="27">
        <f t="shared" si="153"/>
        <v>0</v>
      </c>
      <c r="BF137" s="27">
        <f t="shared" si="154"/>
        <v>0</v>
      </c>
      <c r="BG137" s="27">
        <f t="shared" si="155"/>
        <v>0</v>
      </c>
      <c r="BH137" s="27">
        <f t="shared" si="156"/>
        <v>0</v>
      </c>
      <c r="BI137" s="27">
        <f t="shared" si="157"/>
        <v>0</v>
      </c>
      <c r="BJ137" s="27">
        <f t="shared" si="158"/>
        <v>0</v>
      </c>
      <c r="BK137" s="27">
        <f t="shared" si="159"/>
        <v>0</v>
      </c>
      <c r="BL137" s="27">
        <f t="shared" si="160"/>
        <v>0</v>
      </c>
      <c r="BM137" s="27">
        <f t="shared" si="161"/>
        <v>0</v>
      </c>
      <c r="BN137" s="27">
        <f t="shared" si="162"/>
        <v>0</v>
      </c>
      <c r="BO137" s="27">
        <f t="shared" si="163"/>
        <v>0</v>
      </c>
      <c r="BP137" s="27">
        <f t="shared" si="164"/>
        <v>0</v>
      </c>
      <c r="BQ137" s="27">
        <f t="shared" si="165"/>
        <v>0</v>
      </c>
      <c r="BR137" s="27">
        <f t="shared" si="166"/>
        <v>0</v>
      </c>
      <c r="BS137" s="27">
        <f t="shared" si="167"/>
        <v>0</v>
      </c>
      <c r="BT137" s="27">
        <f t="shared" si="168"/>
        <v>0</v>
      </c>
      <c r="BU137" s="27">
        <f t="shared" si="169"/>
        <v>0</v>
      </c>
      <c r="BV137" s="27">
        <f t="shared" si="170"/>
        <v>0</v>
      </c>
      <c r="BW137" s="29">
        <f t="shared" si="171"/>
        <v>0</v>
      </c>
      <c r="BX137" s="29">
        <f t="shared" si="172"/>
        <v>0</v>
      </c>
      <c r="BY137" s="27">
        <f t="shared" si="173"/>
        <v>0</v>
      </c>
    </row>
    <row r="138" spans="7:77" ht="12.75">
      <c r="G138" s="27">
        <f t="shared" si="119"/>
        <v>0</v>
      </c>
      <c r="H138" s="27">
        <f t="shared" si="120"/>
        <v>0</v>
      </c>
      <c r="I138" s="27">
        <f t="shared" si="121"/>
        <v>0</v>
      </c>
      <c r="J138" s="27">
        <f t="shared" si="122"/>
        <v>0</v>
      </c>
      <c r="K138" s="27">
        <f t="shared" si="123"/>
        <v>0</v>
      </c>
      <c r="L138" s="27">
        <f t="shared" si="124"/>
        <v>0</v>
      </c>
      <c r="M138" s="37">
        <f t="shared" si="125"/>
        <v>14.2</v>
      </c>
      <c r="N138" s="37">
        <f t="shared" si="126"/>
        <v>0.4</v>
      </c>
      <c r="O138" s="36">
        <f t="shared" si="174"/>
        <v>49.5</v>
      </c>
      <c r="P138" s="33">
        <f t="shared" si="127"/>
        <v>13.399999999999999</v>
      </c>
      <c r="Q138" s="27">
        <f t="shared" si="128"/>
        <v>13.799999999999999</v>
      </c>
      <c r="R138" s="27">
        <f t="shared" si="129"/>
        <v>0.4</v>
      </c>
      <c r="S138" s="27">
        <v>2.7</v>
      </c>
      <c r="T138" s="27">
        <v>2.7</v>
      </c>
      <c r="U138" s="27">
        <v>11.4</v>
      </c>
      <c r="V138" s="27">
        <v>11.4</v>
      </c>
      <c r="W138" s="27">
        <v>6.8</v>
      </c>
      <c r="X138" s="27">
        <v>6.8</v>
      </c>
      <c r="Y138" s="27">
        <v>6.8</v>
      </c>
      <c r="Z138" s="27">
        <v>6.8</v>
      </c>
      <c r="AA138" s="27">
        <f t="shared" si="130"/>
        <v>49.5</v>
      </c>
      <c r="AB138" s="27">
        <v>1.1</v>
      </c>
      <c r="AC138" s="27">
        <v>3.2</v>
      </c>
      <c r="AD138" s="27">
        <v>1.2</v>
      </c>
      <c r="AE138" s="27">
        <v>4.3</v>
      </c>
      <c r="AF138" s="27">
        <v>3</v>
      </c>
      <c r="AG138" s="27">
        <v>3</v>
      </c>
      <c r="AH138" s="27">
        <v>3</v>
      </c>
      <c r="AI138" s="27">
        <f t="shared" si="131"/>
        <v>49.5</v>
      </c>
      <c r="AJ138" s="27">
        <f t="shared" si="132"/>
        <v>50.6</v>
      </c>
      <c r="AK138" s="27">
        <f t="shared" si="133"/>
        <v>53.8</v>
      </c>
      <c r="AL138" s="27">
        <f t="shared" si="134"/>
        <v>55</v>
      </c>
      <c r="AM138" s="27">
        <f t="shared" si="135"/>
        <v>59.3</v>
      </c>
      <c r="AN138" s="27">
        <f t="shared" si="136"/>
        <v>62.3</v>
      </c>
      <c r="AO138" s="27">
        <f t="shared" si="137"/>
        <v>65.3</v>
      </c>
      <c r="AP138" s="27">
        <f t="shared" si="138"/>
        <v>68.3</v>
      </c>
      <c r="AQ138" s="27">
        <f t="shared" si="139"/>
        <v>0</v>
      </c>
      <c r="AR138" s="27">
        <f t="shared" si="140"/>
        <v>0</v>
      </c>
      <c r="AS138" s="27">
        <f t="shared" si="141"/>
        <v>0</v>
      </c>
      <c r="AT138" s="27">
        <f t="shared" si="142"/>
        <v>0</v>
      </c>
      <c r="AU138" s="27">
        <f t="shared" si="143"/>
        <v>0</v>
      </c>
      <c r="AV138" s="27">
        <f t="shared" si="144"/>
        <v>0</v>
      </c>
      <c r="AW138" s="27">
        <f t="shared" si="145"/>
        <v>0</v>
      </c>
      <c r="AX138" s="27">
        <f t="shared" si="146"/>
        <v>0</v>
      </c>
      <c r="AY138" s="27">
        <f t="shared" si="147"/>
        <v>0</v>
      </c>
      <c r="AZ138" s="27">
        <f t="shared" si="148"/>
        <v>0</v>
      </c>
      <c r="BA138" s="27">
        <f t="shared" si="149"/>
        <v>0</v>
      </c>
      <c r="BB138" s="27">
        <f t="shared" si="150"/>
        <v>0</v>
      </c>
      <c r="BC138" s="27">
        <f t="shared" si="151"/>
        <v>0</v>
      </c>
      <c r="BD138" s="27">
        <f t="shared" si="152"/>
        <v>0</v>
      </c>
      <c r="BE138" s="27">
        <f t="shared" si="153"/>
        <v>0</v>
      </c>
      <c r="BF138" s="27">
        <f t="shared" si="154"/>
        <v>0</v>
      </c>
      <c r="BG138" s="27">
        <f t="shared" si="155"/>
        <v>0</v>
      </c>
      <c r="BH138" s="27">
        <f t="shared" si="156"/>
        <v>0</v>
      </c>
      <c r="BI138" s="27">
        <f t="shared" si="157"/>
        <v>0</v>
      </c>
      <c r="BJ138" s="27">
        <f t="shared" si="158"/>
        <v>0</v>
      </c>
      <c r="BK138" s="27">
        <f t="shared" si="159"/>
        <v>0</v>
      </c>
      <c r="BL138" s="27">
        <f t="shared" si="160"/>
        <v>0</v>
      </c>
      <c r="BM138" s="27">
        <f t="shared" si="161"/>
        <v>0</v>
      </c>
      <c r="BN138" s="27">
        <f t="shared" si="162"/>
        <v>0</v>
      </c>
      <c r="BO138" s="27">
        <f t="shared" si="163"/>
        <v>0</v>
      </c>
      <c r="BP138" s="27">
        <f t="shared" si="164"/>
        <v>0</v>
      </c>
      <c r="BQ138" s="27">
        <f t="shared" si="165"/>
        <v>0</v>
      </c>
      <c r="BR138" s="27">
        <f t="shared" si="166"/>
        <v>0</v>
      </c>
      <c r="BS138" s="27">
        <f t="shared" si="167"/>
        <v>0</v>
      </c>
      <c r="BT138" s="27">
        <f t="shared" si="168"/>
        <v>0</v>
      </c>
      <c r="BU138" s="27">
        <f t="shared" si="169"/>
        <v>0</v>
      </c>
      <c r="BV138" s="27">
        <f t="shared" si="170"/>
        <v>0</v>
      </c>
      <c r="BW138" s="29">
        <f t="shared" si="171"/>
        <v>0</v>
      </c>
      <c r="BX138" s="29">
        <f t="shared" si="172"/>
        <v>0</v>
      </c>
      <c r="BY138" s="27">
        <f t="shared" si="173"/>
        <v>0</v>
      </c>
    </row>
    <row r="139" spans="7:77" ht="12.75">
      <c r="G139" s="27">
        <f t="shared" si="119"/>
        <v>0</v>
      </c>
      <c r="H139" s="27">
        <f t="shared" si="120"/>
        <v>0</v>
      </c>
      <c r="I139" s="27">
        <f t="shared" si="121"/>
        <v>0</v>
      </c>
      <c r="J139" s="27">
        <f t="shared" si="122"/>
        <v>0</v>
      </c>
      <c r="K139" s="27">
        <f t="shared" si="123"/>
        <v>0</v>
      </c>
      <c r="L139" s="27">
        <f t="shared" si="124"/>
        <v>0</v>
      </c>
      <c r="M139" s="37">
        <f t="shared" si="125"/>
        <v>14.2</v>
      </c>
      <c r="N139" s="37">
        <f t="shared" si="126"/>
        <v>0.4</v>
      </c>
      <c r="O139" s="36">
        <f t="shared" si="174"/>
        <v>50</v>
      </c>
      <c r="P139" s="33">
        <f t="shared" si="127"/>
        <v>13.399999999999999</v>
      </c>
      <c r="Q139" s="27">
        <f t="shared" si="128"/>
        <v>13.799999999999999</v>
      </c>
      <c r="R139" s="27">
        <f t="shared" si="129"/>
        <v>0.4</v>
      </c>
      <c r="S139" s="27">
        <v>2.7</v>
      </c>
      <c r="T139" s="27">
        <v>2.7</v>
      </c>
      <c r="U139" s="27">
        <v>11.4</v>
      </c>
      <c r="V139" s="27">
        <v>11.4</v>
      </c>
      <c r="W139" s="27">
        <v>6.8</v>
      </c>
      <c r="X139" s="27">
        <v>6.8</v>
      </c>
      <c r="Y139" s="27">
        <v>6.8</v>
      </c>
      <c r="Z139" s="27">
        <v>6.8</v>
      </c>
      <c r="AA139" s="27">
        <f t="shared" si="130"/>
        <v>50</v>
      </c>
      <c r="AB139" s="27">
        <v>1.1</v>
      </c>
      <c r="AC139" s="27">
        <v>3.2</v>
      </c>
      <c r="AD139" s="27">
        <v>1.2</v>
      </c>
      <c r="AE139" s="27">
        <v>4.3</v>
      </c>
      <c r="AF139" s="27">
        <v>3</v>
      </c>
      <c r="AG139" s="27">
        <v>3</v>
      </c>
      <c r="AH139" s="27">
        <v>3</v>
      </c>
      <c r="AI139" s="27">
        <f t="shared" si="131"/>
        <v>50</v>
      </c>
      <c r="AJ139" s="27">
        <f t="shared" si="132"/>
        <v>51.1</v>
      </c>
      <c r="AK139" s="27">
        <f t="shared" si="133"/>
        <v>54.3</v>
      </c>
      <c r="AL139" s="27">
        <f t="shared" si="134"/>
        <v>55.5</v>
      </c>
      <c r="AM139" s="27">
        <f t="shared" si="135"/>
        <v>59.8</v>
      </c>
      <c r="AN139" s="27">
        <f t="shared" si="136"/>
        <v>62.8</v>
      </c>
      <c r="AO139" s="27">
        <f t="shared" si="137"/>
        <v>65.8</v>
      </c>
      <c r="AP139" s="27">
        <f t="shared" si="138"/>
        <v>68.8</v>
      </c>
      <c r="AQ139" s="27">
        <f t="shared" si="139"/>
        <v>0</v>
      </c>
      <c r="AR139" s="27">
        <f t="shared" si="140"/>
        <v>0</v>
      </c>
      <c r="AS139" s="27">
        <f t="shared" si="141"/>
        <v>0</v>
      </c>
      <c r="AT139" s="27">
        <f t="shared" si="142"/>
        <v>0</v>
      </c>
      <c r="AU139" s="27">
        <f t="shared" si="143"/>
        <v>0</v>
      </c>
      <c r="AV139" s="27">
        <f t="shared" si="144"/>
        <v>0</v>
      </c>
      <c r="AW139" s="27">
        <f t="shared" si="145"/>
        <v>0</v>
      </c>
      <c r="AX139" s="27">
        <f t="shared" si="146"/>
        <v>0</v>
      </c>
      <c r="AY139" s="27">
        <f t="shared" si="147"/>
        <v>0</v>
      </c>
      <c r="AZ139" s="27">
        <f t="shared" si="148"/>
        <v>0</v>
      </c>
      <c r="BA139" s="27">
        <f t="shared" si="149"/>
        <v>0</v>
      </c>
      <c r="BB139" s="27">
        <f t="shared" si="150"/>
        <v>0</v>
      </c>
      <c r="BC139" s="27">
        <f t="shared" si="151"/>
        <v>0</v>
      </c>
      <c r="BD139" s="27">
        <f t="shared" si="152"/>
        <v>0</v>
      </c>
      <c r="BE139" s="27">
        <f t="shared" si="153"/>
        <v>0</v>
      </c>
      <c r="BF139" s="27">
        <f t="shared" si="154"/>
        <v>0</v>
      </c>
      <c r="BG139" s="27">
        <f t="shared" si="155"/>
        <v>0</v>
      </c>
      <c r="BH139" s="27">
        <f t="shared" si="156"/>
        <v>0</v>
      </c>
      <c r="BI139" s="27">
        <f t="shared" si="157"/>
        <v>0</v>
      </c>
      <c r="BJ139" s="27">
        <f t="shared" si="158"/>
        <v>0</v>
      </c>
      <c r="BK139" s="27">
        <f t="shared" si="159"/>
        <v>0</v>
      </c>
      <c r="BL139" s="27">
        <f t="shared" si="160"/>
        <v>0</v>
      </c>
      <c r="BM139" s="27">
        <f t="shared" si="161"/>
        <v>0</v>
      </c>
      <c r="BN139" s="27">
        <f t="shared" si="162"/>
        <v>0</v>
      </c>
      <c r="BO139" s="27">
        <f t="shared" si="163"/>
        <v>0</v>
      </c>
      <c r="BP139" s="27">
        <f t="shared" si="164"/>
        <v>0</v>
      </c>
      <c r="BQ139" s="27">
        <f t="shared" si="165"/>
        <v>0</v>
      </c>
      <c r="BR139" s="27">
        <f t="shared" si="166"/>
        <v>0</v>
      </c>
      <c r="BS139" s="27">
        <f t="shared" si="167"/>
        <v>0</v>
      </c>
      <c r="BT139" s="27">
        <f t="shared" si="168"/>
        <v>0</v>
      </c>
      <c r="BU139" s="27">
        <f t="shared" si="169"/>
        <v>0</v>
      </c>
      <c r="BV139" s="27">
        <f t="shared" si="170"/>
        <v>0</v>
      </c>
      <c r="BW139" s="29">
        <f t="shared" si="171"/>
        <v>0</v>
      </c>
      <c r="BX139" s="29">
        <f t="shared" si="172"/>
        <v>0</v>
      </c>
      <c r="BY139" s="27">
        <f t="shared" si="173"/>
        <v>0</v>
      </c>
    </row>
    <row r="140" spans="7:76" ht="12.75">
      <c r="G140" s="27">
        <f>SUM(G2:G139)</f>
        <v>1.5</v>
      </c>
      <c r="H140" s="27">
        <f>SUM(H2:H139)</f>
        <v>-4.5</v>
      </c>
      <c r="I140" s="27">
        <f>MAX(I2:I139)</f>
        <v>29.883582089552235</v>
      </c>
      <c r="L140" s="27">
        <f>MAX(L2:L139)</f>
        <v>82.43999999999997</v>
      </c>
      <c r="M140" s="37"/>
      <c r="N140" s="37"/>
      <c r="O140" s="36"/>
      <c r="P140" s="33"/>
      <c r="BW140" s="29"/>
      <c r="BX140" s="29"/>
    </row>
    <row r="141" spans="13:76" ht="12.75">
      <c r="M141" s="37"/>
      <c r="N141" s="37"/>
      <c r="O141" s="36"/>
      <c r="P141" s="33"/>
      <c r="BW141" s="29"/>
      <c r="BX141" s="29"/>
    </row>
    <row r="142" spans="13:76" ht="12.75">
      <c r="M142" s="37"/>
      <c r="N142" s="37"/>
      <c r="O142" s="36"/>
      <c r="P142" s="33"/>
      <c r="BW142" s="29"/>
      <c r="BX142" s="29"/>
    </row>
    <row r="143" spans="13:76" ht="12.75">
      <c r="M143" s="37"/>
      <c r="N143" s="37"/>
      <c r="O143" s="36"/>
      <c r="P143" s="33"/>
      <c r="BW143" s="29"/>
      <c r="BX143" s="29"/>
    </row>
    <row r="144" spans="13:76" ht="12.75">
      <c r="M144" s="37"/>
      <c r="N144" s="37"/>
      <c r="O144" s="36"/>
      <c r="P144" s="33"/>
      <c r="BW144" s="29"/>
      <c r="BX144" s="29"/>
    </row>
    <row r="145" spans="13:76" ht="12.75">
      <c r="M145" s="37"/>
      <c r="N145" s="37"/>
      <c r="O145" s="36"/>
      <c r="P145" s="33"/>
      <c r="BW145" s="29"/>
      <c r="BX145" s="29"/>
    </row>
    <row r="146" spans="13:76" ht="12.75">
      <c r="M146" s="37"/>
      <c r="N146" s="37"/>
      <c r="O146" s="36"/>
      <c r="P146" s="33"/>
      <c r="BW146" s="29"/>
      <c r="BX146" s="29"/>
    </row>
    <row r="147" spans="13:76" ht="12.75">
      <c r="M147" s="37"/>
      <c r="N147" s="37"/>
      <c r="O147" s="36"/>
      <c r="P147" s="33"/>
      <c r="BW147" s="29"/>
      <c r="BX147" s="29"/>
    </row>
    <row r="148" spans="13:76" ht="12.75">
      <c r="M148" s="37"/>
      <c r="N148" s="37"/>
      <c r="O148" s="36"/>
      <c r="P148" s="33"/>
      <c r="BW148" s="29"/>
      <c r="BX148" s="29"/>
    </row>
    <row r="149" spans="13:76" ht="12.75">
      <c r="M149" s="37"/>
      <c r="N149" s="37"/>
      <c r="O149" s="36"/>
      <c r="P149" s="33"/>
      <c r="BW149" s="29"/>
      <c r="BX149" s="29"/>
    </row>
    <row r="150" spans="13:76" ht="12.75">
      <c r="M150" s="37"/>
      <c r="N150" s="37"/>
      <c r="O150" s="36"/>
      <c r="P150" s="33"/>
      <c r="BW150" s="29"/>
      <c r="BX150" s="29"/>
    </row>
    <row r="151" spans="13:76" ht="12.75">
      <c r="M151" s="37"/>
      <c r="N151" s="37"/>
      <c r="O151" s="36"/>
      <c r="P151" s="33"/>
      <c r="BW151" s="29"/>
      <c r="BX151" s="29"/>
    </row>
    <row r="152" spans="13:76" ht="12.75">
      <c r="M152" s="37"/>
      <c r="N152" s="37"/>
      <c r="O152" s="36"/>
      <c r="P152" s="33"/>
      <c r="BW152" s="29"/>
      <c r="BX152" s="29"/>
    </row>
    <row r="153" spans="13:76" ht="12.75">
      <c r="M153" s="37"/>
      <c r="N153" s="37"/>
      <c r="O153" s="36"/>
      <c r="P153" s="33"/>
      <c r="BW153" s="29"/>
      <c r="BX153" s="29"/>
    </row>
    <row r="154" spans="13:76" ht="12.75">
      <c r="M154" s="37"/>
      <c r="N154" s="37"/>
      <c r="O154" s="36"/>
      <c r="P154" s="33"/>
      <c r="BW154" s="29"/>
      <c r="BX154" s="29"/>
    </row>
    <row r="155" spans="13:76" ht="12.75">
      <c r="M155" s="37"/>
      <c r="N155" s="37"/>
      <c r="O155" s="36"/>
      <c r="P155" s="33"/>
      <c r="BW155" s="29"/>
      <c r="BX155" s="29"/>
    </row>
    <row r="156" spans="13:76" ht="12.75">
      <c r="M156" s="37"/>
      <c r="N156" s="37"/>
      <c r="O156" s="36"/>
      <c r="P156" s="33"/>
      <c r="BW156" s="29"/>
      <c r="BX156" s="29"/>
    </row>
    <row r="157" spans="13:76" ht="12.75">
      <c r="M157" s="37"/>
      <c r="N157" s="37"/>
      <c r="O157" s="36"/>
      <c r="P157" s="33"/>
      <c r="BW157" s="29"/>
      <c r="BX157" s="29"/>
    </row>
    <row r="158" spans="13:76" ht="12.75">
      <c r="M158" s="37"/>
      <c r="N158" s="37"/>
      <c r="O158" s="36"/>
      <c r="P158" s="33"/>
      <c r="BW158" s="29"/>
      <c r="BX158" s="29"/>
    </row>
    <row r="159" spans="13:76" ht="12.75">
      <c r="M159" s="37"/>
      <c r="N159" s="37"/>
      <c r="O159" s="36"/>
      <c r="P159" s="33"/>
      <c r="BW159" s="29"/>
      <c r="BX159" s="29"/>
    </row>
    <row r="160" spans="13:76" ht="12.75">
      <c r="M160" s="37"/>
      <c r="N160" s="37"/>
      <c r="O160" s="36"/>
      <c r="P160" s="33"/>
      <c r="BW160" s="29"/>
      <c r="BX160" s="29"/>
    </row>
    <row r="161" spans="13:76" ht="12.75">
      <c r="M161" s="37"/>
      <c r="N161" s="37"/>
      <c r="O161" s="36"/>
      <c r="P161" s="33"/>
      <c r="BW161" s="29"/>
      <c r="BX161" s="29"/>
    </row>
    <row r="162" spans="13:76" ht="12.75">
      <c r="M162" s="37"/>
      <c r="N162" s="37"/>
      <c r="O162" s="36"/>
      <c r="P162" s="33"/>
      <c r="BW162" s="29"/>
      <c r="BX162" s="29"/>
    </row>
    <row r="163" spans="13:76" ht="12.75">
      <c r="M163" s="37"/>
      <c r="N163" s="37"/>
      <c r="O163" s="36"/>
      <c r="P163" s="33"/>
      <c r="BW163" s="29"/>
      <c r="BX163" s="29"/>
    </row>
    <row r="164" spans="13:76" ht="12.75">
      <c r="M164" s="37"/>
      <c r="N164" s="37"/>
      <c r="O164" s="36"/>
      <c r="P164" s="33"/>
      <c r="BW164" s="29"/>
      <c r="BX164" s="29"/>
    </row>
    <row r="165" spans="13:76" ht="12.75">
      <c r="M165" s="37"/>
      <c r="N165" s="37"/>
      <c r="O165" s="36"/>
      <c r="P165" s="33"/>
      <c r="BW165" s="29"/>
      <c r="BX165" s="29"/>
    </row>
    <row r="166" spans="13:76" ht="12.75">
      <c r="M166" s="37"/>
      <c r="N166" s="37"/>
      <c r="O166" s="36"/>
      <c r="P166" s="33"/>
      <c r="BW166" s="29"/>
      <c r="BX166" s="29"/>
    </row>
    <row r="167" spans="13:76" ht="12.75">
      <c r="M167" s="37"/>
      <c r="N167" s="37"/>
      <c r="O167" s="36"/>
      <c r="P167" s="33"/>
      <c r="BW167" s="29"/>
      <c r="BX167" s="29"/>
    </row>
    <row r="168" spans="13:76" ht="12.75">
      <c r="M168" s="37"/>
      <c r="N168" s="37"/>
      <c r="O168" s="36"/>
      <c r="P168" s="33"/>
      <c r="BW168" s="29"/>
      <c r="BX168" s="29"/>
    </row>
    <row r="169" spans="13:76" ht="12.75">
      <c r="M169" s="37"/>
      <c r="N169" s="37"/>
      <c r="O169" s="36"/>
      <c r="P169" s="33"/>
      <c r="BW169" s="29"/>
      <c r="BX169" s="29"/>
    </row>
    <row r="170" spans="13:76" ht="12.75">
      <c r="M170" s="37"/>
      <c r="N170" s="37"/>
      <c r="O170" s="36"/>
      <c r="P170" s="33"/>
      <c r="BW170" s="29"/>
      <c r="BX170" s="29"/>
    </row>
    <row r="171" spans="13:76" ht="12.75">
      <c r="M171" s="37"/>
      <c r="N171" s="37"/>
      <c r="O171" s="36"/>
      <c r="P171" s="33"/>
      <c r="BW171" s="29"/>
      <c r="BX171" s="29"/>
    </row>
    <row r="172" spans="13:76" ht="12.75">
      <c r="M172" s="37"/>
      <c r="N172" s="37"/>
      <c r="O172" s="36"/>
      <c r="P172" s="33"/>
      <c r="BW172" s="29"/>
      <c r="BX172" s="29"/>
    </row>
    <row r="173" spans="13:76" ht="12.75">
      <c r="M173" s="37"/>
      <c r="N173" s="37"/>
      <c r="O173" s="36"/>
      <c r="P173" s="33"/>
      <c r="BW173" s="29"/>
      <c r="BX173" s="29"/>
    </row>
    <row r="174" spans="13:76" ht="12.75">
      <c r="M174" s="37"/>
      <c r="N174" s="37"/>
      <c r="O174" s="36"/>
      <c r="P174" s="33"/>
      <c r="BW174" s="29"/>
      <c r="BX174" s="29"/>
    </row>
    <row r="175" spans="13:76" ht="12.75">
      <c r="M175" s="37"/>
      <c r="N175" s="37"/>
      <c r="O175" s="36"/>
      <c r="P175" s="33"/>
      <c r="BW175" s="29"/>
      <c r="BX175" s="29"/>
    </row>
    <row r="176" spans="13:76" ht="12.75">
      <c r="M176" s="37"/>
      <c r="N176" s="37"/>
      <c r="O176" s="36"/>
      <c r="P176" s="33"/>
      <c r="BW176" s="29"/>
      <c r="BX176" s="29"/>
    </row>
    <row r="177" spans="13:76" ht="12.75">
      <c r="M177" s="37"/>
      <c r="N177" s="37"/>
      <c r="O177" s="36"/>
      <c r="P177" s="33"/>
      <c r="BW177" s="29"/>
      <c r="BX177" s="29"/>
    </row>
    <row r="178" spans="13:76" ht="12.75">
      <c r="M178" s="37"/>
      <c r="N178" s="37"/>
      <c r="O178" s="36"/>
      <c r="P178" s="33"/>
      <c r="BW178" s="29"/>
      <c r="BX178" s="29"/>
    </row>
    <row r="179" spans="13:76" ht="12.75">
      <c r="M179" s="37"/>
      <c r="N179" s="37"/>
      <c r="O179" s="36"/>
      <c r="P179" s="33"/>
      <c r="BW179" s="29"/>
      <c r="BX179" s="29"/>
    </row>
    <row r="180" spans="13:76" ht="12.75">
      <c r="M180" s="37"/>
      <c r="N180" s="37"/>
      <c r="O180" s="36"/>
      <c r="P180" s="33"/>
      <c r="BW180" s="29"/>
      <c r="BX180" s="29"/>
    </row>
    <row r="181" spans="13:76" ht="12.75">
      <c r="M181" s="37"/>
      <c r="N181" s="37"/>
      <c r="O181" s="36"/>
      <c r="P181" s="33"/>
      <c r="BW181" s="29"/>
      <c r="BX181" s="29"/>
    </row>
    <row r="182" spans="13:76" ht="12.75">
      <c r="M182" s="37"/>
      <c r="N182" s="37"/>
      <c r="O182" s="36"/>
      <c r="P182" s="33"/>
      <c r="BW182" s="29"/>
      <c r="BX182" s="29"/>
    </row>
    <row r="183" spans="13:76" ht="12.75">
      <c r="M183" s="37"/>
      <c r="N183" s="37"/>
      <c r="O183" s="36"/>
      <c r="P183" s="33"/>
      <c r="BW183" s="29"/>
      <c r="BX183" s="29"/>
    </row>
    <row r="184" spans="13:76" ht="12.75">
      <c r="M184" s="37"/>
      <c r="N184" s="37"/>
      <c r="O184" s="36"/>
      <c r="P184" s="33"/>
      <c r="BW184" s="29"/>
      <c r="BX184" s="29"/>
    </row>
    <row r="185" spans="13:76" ht="12.75">
      <c r="M185" s="37"/>
      <c r="N185" s="37"/>
      <c r="O185" s="36"/>
      <c r="P185" s="33"/>
      <c r="BW185" s="29"/>
      <c r="BX185" s="29"/>
    </row>
    <row r="186" spans="13:76" ht="12.75">
      <c r="M186" s="37"/>
      <c r="N186" s="37"/>
      <c r="O186" s="36"/>
      <c r="P186" s="33"/>
      <c r="BW186" s="29"/>
      <c r="BX186" s="29"/>
    </row>
    <row r="187" spans="13:76" ht="12.75">
      <c r="M187" s="37"/>
      <c r="N187" s="37"/>
      <c r="O187" s="36"/>
      <c r="P187" s="33"/>
      <c r="BW187" s="29"/>
      <c r="BX187" s="29"/>
    </row>
    <row r="188" spans="13:76" ht="12.75">
      <c r="M188" s="37"/>
      <c r="N188" s="37"/>
      <c r="O188" s="36"/>
      <c r="P188" s="33"/>
      <c r="BW188" s="29"/>
      <c r="BX188" s="29"/>
    </row>
    <row r="189" spans="13:76" ht="12.75">
      <c r="M189" s="37"/>
      <c r="N189" s="37"/>
      <c r="O189" s="36"/>
      <c r="P189" s="33"/>
      <c r="BW189" s="29"/>
      <c r="BX189" s="29"/>
    </row>
    <row r="190" spans="13:76" ht="12.75">
      <c r="M190" s="37"/>
      <c r="N190" s="37"/>
      <c r="O190" s="36"/>
      <c r="P190" s="33"/>
      <c r="BW190" s="29"/>
      <c r="BX190" s="29"/>
    </row>
    <row r="191" spans="13:76" ht="12.75">
      <c r="M191" s="37"/>
      <c r="N191" s="37"/>
      <c r="O191" s="36"/>
      <c r="P191" s="33"/>
      <c r="BW191" s="29"/>
      <c r="BX191" s="29"/>
    </row>
    <row r="192" spans="13:76" ht="12.75">
      <c r="M192" s="37"/>
      <c r="N192" s="37"/>
      <c r="O192" s="36"/>
      <c r="P192" s="33"/>
      <c r="BW192" s="29"/>
      <c r="BX192" s="29"/>
    </row>
    <row r="193" spans="13:76" ht="12.75">
      <c r="M193" s="37"/>
      <c r="N193" s="37"/>
      <c r="O193" s="36"/>
      <c r="P193" s="33"/>
      <c r="BW193" s="29"/>
      <c r="BX193" s="2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 Design division</dc:creator>
  <cp:keywords/>
  <dc:description/>
  <cp:lastModifiedBy>administrator</cp:lastModifiedBy>
  <dcterms:created xsi:type="dcterms:W3CDTF">2005-03-07T09:28:59Z</dcterms:created>
  <dcterms:modified xsi:type="dcterms:W3CDTF">2007-01-24T09:15:52Z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